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'Лист3'!$A$1:$T$132</definedName>
  </definedNames>
  <calcPr fullCalcOnLoad="1"/>
</workbook>
</file>

<file path=xl/sharedStrings.xml><?xml version="1.0" encoding="utf-8"?>
<sst xmlns="http://schemas.openxmlformats.org/spreadsheetml/2006/main" count="358" uniqueCount="245">
  <si>
    <t>Утверждаю</t>
  </si>
  <si>
    <t>Директор  ____________/А.Н.Волохин/</t>
  </si>
  <si>
    <t>УЧЕБНЫЙ ПЛАН</t>
  </si>
  <si>
    <t>Форма обучения – очная</t>
  </si>
  <si>
    <t>на базе основного общего образования</t>
  </si>
  <si>
    <t>курсы</t>
  </si>
  <si>
    <t>недель</t>
  </si>
  <si>
    <t>часов</t>
  </si>
  <si>
    <t>::</t>
  </si>
  <si>
    <t>=</t>
  </si>
  <si>
    <t>ИТОГО:</t>
  </si>
  <si>
    <t xml:space="preserve">   </t>
  </si>
  <si>
    <t>Условные обозначения</t>
  </si>
  <si>
    <t xml:space="preserve">         </t>
  </si>
  <si>
    <t xml:space="preserve">Учебная практика </t>
  </si>
  <si>
    <t>теоретическое обучение</t>
  </si>
  <si>
    <t>оу</t>
  </si>
  <si>
    <t xml:space="preserve">с </t>
  </si>
  <si>
    <t>теоретическим</t>
  </si>
  <si>
    <t>обучением</t>
  </si>
  <si>
    <t>оо</t>
  </si>
  <si>
    <t>без</t>
  </si>
  <si>
    <t>теоретического</t>
  </si>
  <si>
    <t>обучения</t>
  </si>
  <si>
    <t>от</t>
  </si>
  <si>
    <t>с</t>
  </si>
  <si>
    <t>х</t>
  </si>
  <si>
    <t>промежуточная</t>
  </si>
  <si>
    <t>аттестация</t>
  </si>
  <si>
    <t>каникулы</t>
  </si>
  <si>
    <t>III</t>
  </si>
  <si>
    <t>итоговая</t>
  </si>
  <si>
    <t>государственная</t>
  </si>
  <si>
    <t>Индекс</t>
  </si>
  <si>
    <t>Наименование циклов, разделов, дисциплин, профессиональных модулей, междисциплинарных курсов</t>
  </si>
  <si>
    <t>Учебная нагрузка обучающихся (час.)</t>
  </si>
  <si>
    <t>Распределение обязательной нагрузки по курсам и семестрам (час.)</t>
  </si>
  <si>
    <t>зачетов</t>
  </si>
  <si>
    <t>Максимальная учебная нагрузка</t>
  </si>
  <si>
    <t>Самостоятельная учебная нагрузка, ч</t>
  </si>
  <si>
    <t>Обязательная</t>
  </si>
  <si>
    <t>учебная (производственное обучение)</t>
  </si>
  <si>
    <t>производственная</t>
  </si>
  <si>
    <t>I курс</t>
  </si>
  <si>
    <t>II курс</t>
  </si>
  <si>
    <t>III курс</t>
  </si>
  <si>
    <t>Всего</t>
  </si>
  <si>
    <t>в том числе:</t>
  </si>
  <si>
    <t>1 сем.</t>
  </si>
  <si>
    <t>__ нед.</t>
  </si>
  <si>
    <t>2 сем.</t>
  </si>
  <si>
    <t>3 сем.</t>
  </si>
  <si>
    <t>4 сем.</t>
  </si>
  <si>
    <t>5 сем.</t>
  </si>
  <si>
    <t>6 сем.</t>
  </si>
  <si>
    <t>теоретических занятий</t>
  </si>
  <si>
    <t>лабораторных и практических занятий</t>
  </si>
  <si>
    <t>Теоретическое обучение</t>
  </si>
  <si>
    <t>ОП.00</t>
  </si>
  <si>
    <t>Общепрофессиональный цикл</t>
  </si>
  <si>
    <t>П.00</t>
  </si>
  <si>
    <t>Профессиональный цикл</t>
  </si>
  <si>
    <t>ПМ.00</t>
  </si>
  <si>
    <t>Профессиональные модули</t>
  </si>
  <si>
    <t>ПМ.01</t>
  </si>
  <si>
    <t>Раздел 1</t>
  </si>
  <si>
    <t>Применение материалов в столярных и плотничных изделиях</t>
  </si>
  <si>
    <t>МДК.01.01</t>
  </si>
  <si>
    <t>УП.01</t>
  </si>
  <si>
    <t>ПП.01</t>
  </si>
  <si>
    <t>ПМ.02</t>
  </si>
  <si>
    <t>ФК.00</t>
  </si>
  <si>
    <t>Физическая культура</t>
  </si>
  <si>
    <t>Практика:</t>
  </si>
  <si>
    <t>УП.00</t>
  </si>
  <si>
    <t>ПП.00</t>
  </si>
  <si>
    <t>Экзаменов</t>
  </si>
  <si>
    <t>4. Учебная и производственная практика</t>
  </si>
  <si>
    <t>5. Перечень кабинетов, лабораторий, мастерских и др.</t>
  </si>
  <si>
    <t>Наименование</t>
  </si>
  <si>
    <t>Семестр</t>
  </si>
  <si>
    <t>Недель</t>
  </si>
  <si>
    <t>6. Государственная (итоговая) аттестация</t>
  </si>
  <si>
    <t>6.1. Выпускная квалификационная работа</t>
  </si>
  <si>
    <t xml:space="preserve">6.1.1. Выполнение работы </t>
  </si>
  <si>
    <t>с ________ по _________.</t>
  </si>
  <si>
    <t xml:space="preserve">Защита работы </t>
  </si>
  <si>
    <t>СОГЛАСОВАНО</t>
  </si>
  <si>
    <t xml:space="preserve">                  _____________________________________________</t>
  </si>
  <si>
    <t>сентябрь</t>
  </si>
  <si>
    <t>октябрь</t>
  </si>
  <si>
    <t>ноябрь</t>
  </si>
  <si>
    <t>курс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</si>
  <si>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</si>
  <si>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</si>
  <si>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</si>
  <si>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</si>
  <si>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</si>
  <si>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</si>
  <si>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</si>
  <si>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</si>
  <si>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</si>
  <si>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1. График учебного процесса                                                                                                                                                                       2. Сводные данные по бюджету времени</t>
  </si>
  <si>
    <t>Уч. И произ. Практика, час(недель)</t>
  </si>
  <si>
    <t>Промеж. Аттестация, недель</t>
  </si>
  <si>
    <t>П/О</t>
  </si>
  <si>
    <t>П/П</t>
  </si>
  <si>
    <t>Итоговая гос аттестация, нед</t>
  </si>
  <si>
    <t>Каникулы, нед</t>
  </si>
  <si>
    <t>Всего, нед</t>
  </si>
  <si>
    <t>Производственная практика</t>
  </si>
  <si>
    <t>(производственное обучение)</t>
  </si>
  <si>
    <t>Общеобразовательный цикл</t>
  </si>
  <si>
    <t>Председатели предметных (цикловых) комиссий                                       Заместитель директора (начальника) по учебной работе  _____________________________________________                              ____________________________________________________</t>
  </si>
  <si>
    <t>О.00</t>
  </si>
  <si>
    <t>ОДБ.00</t>
  </si>
  <si>
    <t>Базовые дисциплины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</si>
  <si>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</si>
  <si>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</si>
  <si>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</si>
  <si>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</si>
  <si>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</si>
  <si>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</si>
  <si>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</si>
  <si>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</si>
  <si>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</si>
  <si>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ОДБ.06</t>
  </si>
  <si>
    <t>Физика</t>
  </si>
  <si>
    <t>ОДБ.07</t>
  </si>
  <si>
    <t>Химия</t>
  </si>
  <si>
    <t>Биология</t>
  </si>
  <si>
    <t>ОБЖ</t>
  </si>
  <si>
    <t>ОДП.00</t>
  </si>
  <si>
    <t>Профильные дисциплины</t>
  </si>
  <si>
    <t>Математика</t>
  </si>
  <si>
    <t>Информатика и ИКТ</t>
  </si>
  <si>
    <t>УП.02</t>
  </si>
  <si>
    <t>ПП.02</t>
  </si>
  <si>
    <t>Итого теор. Обучения</t>
  </si>
  <si>
    <t>ВСЕГО ТЕОР+ПРАКТИКА</t>
  </si>
  <si>
    <t xml:space="preserve">                                                                               </t>
  </si>
  <si>
    <t>Безопастность жизнедеятельности</t>
  </si>
  <si>
    <t xml:space="preserve">Раздел 2.  </t>
  </si>
  <si>
    <t>Раздел 2</t>
  </si>
  <si>
    <t>МДК.02.01</t>
  </si>
  <si>
    <t>Раздел 3</t>
  </si>
  <si>
    <t>Раздел 4</t>
  </si>
  <si>
    <t>УП 01</t>
  </si>
  <si>
    <t>УП 02</t>
  </si>
  <si>
    <t>Квалификация: Оператор электронно - вычислительных</t>
  </si>
  <si>
    <t xml:space="preserve">Основы информационных технологий  </t>
  </si>
  <si>
    <t>Основы электротехники</t>
  </si>
  <si>
    <t>Основы электроники и цифровой схемотехники</t>
  </si>
  <si>
    <t>Охрана труда и техника безопастности</t>
  </si>
  <si>
    <t>Ввод и обработка цифровой информации</t>
  </si>
  <si>
    <t>Технология создания и обработки цифровой мультимедийной информации</t>
  </si>
  <si>
    <t>Классификация и архитектура персональных компьютеров (ПК)</t>
  </si>
  <si>
    <t>Устройство персональных компьютеров, основные блоки, функции и технические  характеристики</t>
  </si>
  <si>
    <t>Раздел 3.</t>
  </si>
  <si>
    <t>Эксплуатация и обслуживание ПК</t>
  </si>
  <si>
    <t>Раздел 5</t>
  </si>
  <si>
    <t>Раздел  6</t>
  </si>
  <si>
    <t>Архитектура, состав, функции и классификация операционных систем персонального компьютера</t>
  </si>
  <si>
    <t xml:space="preserve"> Прикладные программы</t>
  </si>
  <si>
    <t xml:space="preserve">Виды и назначение периферийных устройств, их устройство и принцип действия, интерфейсы подключения и правила эксплуатации    </t>
  </si>
  <si>
    <t xml:space="preserve">Раздел 4.   </t>
  </si>
  <si>
    <t>Раздел  7</t>
  </si>
  <si>
    <t>Раздел  8</t>
  </si>
  <si>
    <t>Раздел  9</t>
  </si>
  <si>
    <t>Раздел  10</t>
  </si>
  <si>
    <t>Раздел  11</t>
  </si>
  <si>
    <t>Назначение, возможности и правила эксплуатации мультимедийного оборудования</t>
  </si>
  <si>
    <t>Принципы цифрового представления звуковой, графической и мультимедийной информации в персональном компьютере</t>
  </si>
  <si>
    <t>Конвертирование файлов в различные форматы, экспорт и импорт файлов в различные программы--редакторы</t>
  </si>
  <si>
    <t xml:space="preserve">Назначение, разновидности и функциональные возможности программ обработки аудио- и визуального контента </t>
  </si>
  <si>
    <t>Основные приемы обработки цифровой информации</t>
  </si>
  <si>
    <t>Создание и воспроизведение мультимедийных продуктов</t>
  </si>
  <si>
    <t>Раздел  12</t>
  </si>
  <si>
    <t>Хранение, передача и публикация цифровой информации</t>
  </si>
  <si>
    <t>Технология публикации цифровой мультимедийной информации</t>
  </si>
  <si>
    <t>Системы хранения информации</t>
  </si>
  <si>
    <t>Формирование медиатеки</t>
  </si>
  <si>
    <t>Локальные компьютерные сети</t>
  </si>
  <si>
    <t>Глобальные компьютерные сети. Интернет</t>
  </si>
  <si>
    <t>Раздел 6</t>
  </si>
  <si>
    <t>Раздел 7</t>
  </si>
  <si>
    <t>Раздел 8</t>
  </si>
  <si>
    <t>Способы размещения цифровой информации</t>
  </si>
  <si>
    <t>Тиражирование мультимедиа контента на различных съемных носителях информации</t>
  </si>
  <si>
    <t>Публикация мультимедиа контента в сети  Internet</t>
  </si>
  <si>
    <t>Защита информации</t>
  </si>
  <si>
    <t>Экономика организации</t>
  </si>
  <si>
    <t>Г(И)А</t>
  </si>
  <si>
    <t>Государственная(итоговая) аттестация</t>
  </si>
  <si>
    <t>Формы промежуточной аттестации</t>
  </si>
  <si>
    <t xml:space="preserve"> дисциплин и МДК</t>
  </si>
  <si>
    <t>учебной практики</t>
  </si>
  <si>
    <t>производственной практики</t>
  </si>
  <si>
    <t>дифф. зачетов</t>
  </si>
  <si>
    <t xml:space="preserve">                                                                                                       Расчет практикоориентированности</t>
  </si>
  <si>
    <t>. -\-\-\ДЗ</t>
  </si>
  <si>
    <t>. -\-\-\-\ДЗ</t>
  </si>
  <si>
    <t>ДЗ</t>
  </si>
  <si>
    <t>. -\-\-\-\-\Э</t>
  </si>
  <si>
    <t>. -\Э</t>
  </si>
  <si>
    <t>оо/::</t>
  </si>
  <si>
    <t>. -\-\Э</t>
  </si>
  <si>
    <t>.-\ДЗ</t>
  </si>
  <si>
    <t>.-\-\-\Э</t>
  </si>
  <si>
    <t>"Ташлинский политехнический техникум" с. Ташла Оренбургской области</t>
  </si>
  <si>
    <t xml:space="preserve">по профессии среднего профессионального образования </t>
  </si>
  <si>
    <t>09.01.03  Мастер по обработке цифровой информации</t>
  </si>
  <si>
    <t xml:space="preserve">Государственного автономного профессионального образовательного учреждения </t>
  </si>
  <si>
    <t>ГАПОУ  "Ташлинский политехнический техникум" с. Ташла Оренбургской обл.</t>
  </si>
  <si>
    <t>3. План учебного процесса профессии   09.01.03  Мастер по обработке цифровой информации    ГАПОУ  "Ташлинский политехнический техникум" с. Ташла Оренбургской области</t>
  </si>
  <si>
    <t>Обществознание (включая экономику и право)</t>
  </si>
  <si>
    <t>ОДБ.12</t>
  </si>
  <si>
    <t>ОДБ.13</t>
  </si>
  <si>
    <t>ОДП.14</t>
  </si>
  <si>
    <t>ОДП.15</t>
  </si>
  <si>
    <t>ОДП.16</t>
  </si>
  <si>
    <t>ПрО=ЛПЗ+(УП=ПП)/УНобяз+(УП+ПП)*100 = (340+199)+(180+504)/(715+361)+(180+504)*100 = 539+684/1076+684*100 = 1223/1760*100 = 69,5%</t>
  </si>
  <si>
    <t>.-\-\Э</t>
  </si>
  <si>
    <t>. З\З\З\ДЗ</t>
  </si>
  <si>
    <t xml:space="preserve">                         и вычислительных машин                             </t>
  </si>
  <si>
    <t xml:space="preserve">Консультации в объеме 4 часа в год на обучающегося                                                                                                                        Государственная (итоговая) аттестация                                                                                                         Выпускная квалификационная работа
</t>
  </si>
  <si>
    <t>ОП.01</t>
  </si>
  <si>
    <t>ОП.02</t>
  </si>
  <si>
    <t>ОП.03</t>
  </si>
  <si>
    <t>ОП.04</t>
  </si>
  <si>
    <t>ОП.05</t>
  </si>
  <si>
    <t>ОП.06</t>
  </si>
  <si>
    <t>«_____»____________ 2015 г.</t>
  </si>
  <si>
    <t>Нормативный срок обучения – 2 года 10 месяцев.</t>
  </si>
  <si>
    <t>. -\-\-\-\-\ДЗ</t>
  </si>
  <si>
    <t xml:space="preserve">   . -\-\-\-\Э</t>
  </si>
  <si>
    <t>.-\-\-\-\ДЗ</t>
  </si>
  <si>
    <t>.-\-\-\-\З</t>
  </si>
  <si>
    <t>. -\-\-\-\-\З</t>
  </si>
  <si>
    <t>учебная (производственное обучение)                       1,2,3,4,5</t>
  </si>
  <si>
    <t>производственная практика                                                 5</t>
  </si>
  <si>
    <t xml:space="preserve">учебная (производственное обучение)                               6                                  </t>
  </si>
  <si>
    <t>производственная практика                                               6</t>
  </si>
  <si>
    <t>итого</t>
  </si>
  <si>
    <t>/::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</si>
</sst>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4">
    <font>
      <sz val="10"/>
      <name val="Arial"/>
      <family val="0"/>
    </font>
    <font>
      <sz val="6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b/>
      <i/>
      <sz val="6"/>
      <name val="Times New Roman"/>
      <family val="1"/>
    </font>
    <font>
      <b/>
      <u val="single"/>
      <sz val="6"/>
      <name val="Times New Roman"/>
      <family val="1"/>
    </font>
    <font>
      <sz val="4"/>
      <name val="Times New Roman"/>
      <family val="1"/>
    </font>
    <font>
      <sz val="1"/>
      <name val="Times New Roman"/>
      <family val="1"/>
    </font>
    <font>
      <sz val="2"/>
      <name val="Times New Roman"/>
      <family val="1"/>
    </font>
    <font>
      <sz val="5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textRotation="90" wrapText="1"/>
    </xf>
    <xf numFmtId="0" fontId="6" fillId="33" borderId="12" xfId="0" applyFont="1" applyFill="1" applyBorder="1" applyAlignment="1">
      <alignment vertical="top" textRotation="90" wrapText="1"/>
    </xf>
    <xf numFmtId="0" fontId="6" fillId="33" borderId="11" xfId="0" applyFont="1" applyFill="1" applyBorder="1" applyAlignment="1">
      <alignment vertical="top" textRotation="90" wrapText="1"/>
    </xf>
    <xf numFmtId="0" fontId="6" fillId="33" borderId="13" xfId="0" applyFont="1" applyFill="1" applyBorder="1" applyAlignment="1">
      <alignment wrapText="1"/>
    </xf>
    <xf numFmtId="0" fontId="6" fillId="33" borderId="14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33" borderId="13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vertical="top" wrapText="1"/>
    </xf>
    <xf numFmtId="0" fontId="0" fillId="33" borderId="23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25" xfId="0" applyFont="1" applyFill="1" applyBorder="1" applyAlignment="1">
      <alignment vertical="top" textRotation="90" wrapText="1"/>
    </xf>
    <xf numFmtId="0" fontId="6" fillId="33" borderId="0" xfId="0" applyFont="1" applyFill="1" applyBorder="1" applyAlignment="1">
      <alignment vertical="top" textRotation="90" wrapText="1"/>
    </xf>
    <xf numFmtId="0" fontId="6" fillId="33" borderId="26" xfId="0" applyFont="1" applyFill="1" applyBorder="1" applyAlignment="1">
      <alignment vertical="top" textRotation="90" wrapText="1"/>
    </xf>
    <xf numFmtId="0" fontId="6" fillId="33" borderId="27" xfId="0" applyFont="1" applyFill="1" applyBorder="1" applyAlignment="1">
      <alignment textRotation="90" wrapText="1"/>
    </xf>
    <xf numFmtId="0" fontId="6" fillId="33" borderId="13" xfId="0" applyFont="1" applyFill="1" applyBorder="1" applyAlignment="1">
      <alignment textRotation="90" wrapText="1"/>
    </xf>
    <xf numFmtId="0" fontId="6" fillId="33" borderId="14" xfId="0" applyFont="1" applyFill="1" applyBorder="1" applyAlignment="1">
      <alignment textRotation="90" wrapText="1"/>
    </xf>
    <xf numFmtId="0" fontId="17" fillId="33" borderId="14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28" xfId="0" applyFont="1" applyBorder="1" applyAlignment="1">
      <alignment vertical="top" wrapText="1"/>
    </xf>
    <xf numFmtId="0" fontId="17" fillId="0" borderId="28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4" xfId="0" applyFont="1" applyBorder="1" applyAlignment="1">
      <alignment wrapText="1"/>
    </xf>
    <xf numFmtId="0" fontId="20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7" fillId="0" borderId="28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top" wrapText="1"/>
    </xf>
    <xf numFmtId="0" fontId="24" fillId="0" borderId="1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24" fillId="0" borderId="0" xfId="0" applyFont="1" applyBorder="1" applyAlignment="1">
      <alignment wrapText="1"/>
    </xf>
    <xf numFmtId="0" fontId="26" fillId="0" borderId="11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6" fillId="0" borderId="28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30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16" fillId="0" borderId="28" xfId="0" applyFont="1" applyBorder="1" applyAlignment="1">
      <alignment/>
    </xf>
    <xf numFmtId="0" fontId="18" fillId="0" borderId="11" xfId="0" applyFont="1" applyBorder="1" applyAlignment="1">
      <alignment horizontal="left" vertical="center" wrapText="1"/>
    </xf>
    <xf numFmtId="0" fontId="17" fillId="0" borderId="28" xfId="0" applyFont="1" applyBorder="1" applyAlignment="1">
      <alignment/>
    </xf>
    <xf numFmtId="0" fontId="17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8" xfId="0" applyFont="1" applyBorder="1" applyAlignment="1">
      <alignment wrapText="1"/>
    </xf>
    <xf numFmtId="0" fontId="29" fillId="0" borderId="0" xfId="0" applyFont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center" wrapText="1"/>
    </xf>
    <xf numFmtId="0" fontId="17" fillId="0" borderId="28" xfId="0" applyFont="1" applyBorder="1" applyAlignment="1">
      <alignment vertical="top" wrapText="1"/>
    </xf>
    <xf numFmtId="0" fontId="17" fillId="0" borderId="28" xfId="0" applyFont="1" applyBorder="1" applyAlignment="1">
      <alignment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17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8" fillId="0" borderId="13" xfId="0" applyFont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vertical="center"/>
    </xf>
    <xf numFmtId="0" fontId="16" fillId="34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31" xfId="0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horizontal="center" vertical="center" wrapText="1"/>
    </xf>
    <xf numFmtId="0" fontId="16" fillId="33" borderId="29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19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textRotation="90" wrapText="1"/>
    </xf>
    <xf numFmtId="0" fontId="16" fillId="33" borderId="12" xfId="0" applyFont="1" applyFill="1" applyBorder="1" applyAlignment="1">
      <alignment horizontal="center" vertical="center" textRotation="90" wrapText="1"/>
    </xf>
    <xf numFmtId="0" fontId="16" fillId="33" borderId="11" xfId="0" applyFont="1" applyFill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4" xfId="0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16" fillId="0" borderId="31" xfId="0" applyFont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6" fillId="0" borderId="22" xfId="0" applyFont="1" applyBorder="1" applyAlignment="1">
      <alignment horizontal="center" vertical="center" textRotation="90" wrapText="1"/>
    </xf>
    <xf numFmtId="0" fontId="16" fillId="0" borderId="25" xfId="0" applyFont="1" applyBorder="1" applyAlignment="1">
      <alignment horizontal="center" vertical="center" textRotation="90" wrapText="1"/>
    </xf>
    <xf numFmtId="0" fontId="16" fillId="0" borderId="27" xfId="0" applyFont="1" applyBorder="1" applyAlignment="1">
      <alignment horizontal="center" vertical="center" textRotation="90" wrapText="1"/>
    </xf>
    <xf numFmtId="0" fontId="16" fillId="0" borderId="23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textRotation="90" wrapText="1"/>
    </xf>
    <xf numFmtId="0" fontId="16" fillId="0" borderId="24" xfId="0" applyFont="1" applyBorder="1" applyAlignment="1">
      <alignment horizontal="center" vertical="center" textRotation="90" wrapText="1"/>
    </xf>
    <xf numFmtId="0" fontId="16" fillId="0" borderId="26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horizontal="center" vertical="center" textRotation="90" wrapText="1"/>
    </xf>
    <xf numFmtId="0" fontId="20" fillId="0" borderId="31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view="pageBreakPreview" zoomScaleNormal="75" zoomScaleSheetLayoutView="100" zoomScalePageLayoutView="0" workbookViewId="0" topLeftCell="A1">
      <selection activeCell="O13" sqref="O13"/>
    </sheetView>
  </sheetViews>
  <sheetFormatPr defaultColWidth="9.140625" defaultRowHeight="12.75"/>
  <cols>
    <col min="1" max="1" width="34.8515625" style="0" customWidth="1"/>
    <col min="6" max="6" width="0.85546875" style="0" customWidth="1"/>
    <col min="10" max="10" width="7.28125" style="0" customWidth="1"/>
    <col min="11" max="13" width="9.140625" style="0" hidden="1" customWidth="1"/>
    <col min="14" max="14" width="17.421875" style="0" customWidth="1"/>
    <col min="15" max="15" width="11.00390625" style="0" customWidth="1"/>
  </cols>
  <sheetData>
    <row r="1" ht="12.75">
      <c r="A1" s="1"/>
    </row>
    <row r="2" spans="1:15" ht="18.75">
      <c r="A2" s="1"/>
      <c r="E2" s="36"/>
      <c r="F2" s="36"/>
      <c r="G2" s="36"/>
      <c r="H2" s="36"/>
      <c r="I2" s="36"/>
      <c r="J2" s="36"/>
      <c r="K2" s="36"/>
      <c r="L2" s="36"/>
      <c r="M2" s="36"/>
      <c r="N2" s="36"/>
      <c r="O2" s="32" t="s">
        <v>0</v>
      </c>
    </row>
    <row r="3" spans="1:15" ht="18.75">
      <c r="A3" s="2"/>
      <c r="E3" s="36"/>
      <c r="F3" s="36"/>
      <c r="G3" s="36"/>
      <c r="H3" s="36"/>
      <c r="I3" s="36"/>
      <c r="J3" s="36"/>
      <c r="K3" s="36"/>
      <c r="L3" s="36"/>
      <c r="M3" s="36"/>
      <c r="N3" s="36"/>
      <c r="O3" s="32" t="s">
        <v>1</v>
      </c>
    </row>
    <row r="4" spans="1:15" ht="18.75">
      <c r="A4" s="3"/>
      <c r="E4" s="36"/>
      <c r="F4" s="36"/>
      <c r="G4" s="153" t="s">
        <v>213</v>
      </c>
      <c r="H4" s="153"/>
      <c r="I4" s="153"/>
      <c r="J4" s="153"/>
      <c r="K4" s="153"/>
      <c r="L4" s="153"/>
      <c r="M4" s="153"/>
      <c r="N4" s="153"/>
      <c r="O4" s="153"/>
    </row>
    <row r="5" spans="1:15" ht="18.75">
      <c r="A5" s="1"/>
      <c r="E5" s="36"/>
      <c r="F5" s="36"/>
      <c r="G5" s="153"/>
      <c r="H5" s="153"/>
      <c r="I5" s="153"/>
      <c r="J5" s="153"/>
      <c r="K5" s="153"/>
      <c r="L5" s="153"/>
      <c r="M5" s="153"/>
      <c r="N5" s="153"/>
      <c r="O5" s="153"/>
    </row>
    <row r="6" spans="1:15" ht="18.75">
      <c r="A6" s="4"/>
      <c r="E6" s="36"/>
      <c r="F6" s="36"/>
      <c r="G6" s="36"/>
      <c r="H6" s="36"/>
      <c r="I6" s="36"/>
      <c r="J6" s="36"/>
      <c r="K6" s="36"/>
      <c r="L6" s="36"/>
      <c r="M6" s="36"/>
      <c r="N6" s="36"/>
      <c r="O6" s="32" t="s">
        <v>232</v>
      </c>
    </row>
    <row r="7" ht="12.75">
      <c r="A7" s="3"/>
    </row>
    <row r="8" ht="12.75">
      <c r="A8" s="5"/>
    </row>
    <row r="9" spans="1:7" ht="18.75">
      <c r="A9" s="3"/>
      <c r="C9" s="31"/>
      <c r="D9" s="31"/>
      <c r="E9" s="34" t="s">
        <v>2</v>
      </c>
      <c r="F9" s="31"/>
      <c r="G9" s="31"/>
    </row>
    <row r="10" spans="1:7" ht="18.75">
      <c r="A10" s="6"/>
      <c r="C10" s="31"/>
      <c r="D10" s="31"/>
      <c r="E10" s="33" t="s">
        <v>212</v>
      </c>
      <c r="F10" s="31"/>
      <c r="G10" s="31"/>
    </row>
    <row r="11" spans="1:15" ht="19.5">
      <c r="A11" s="154" t="s">
        <v>209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7" ht="18.75">
      <c r="A12" s="3"/>
      <c r="C12" s="31"/>
      <c r="D12" s="31"/>
      <c r="E12" s="33" t="s">
        <v>210</v>
      </c>
      <c r="F12" s="31"/>
      <c r="G12" s="31"/>
    </row>
    <row r="13" spans="1:7" ht="18.75">
      <c r="A13" s="1"/>
      <c r="C13" s="31"/>
      <c r="D13" s="31"/>
      <c r="E13" s="35" t="s">
        <v>211</v>
      </c>
      <c r="F13" s="31"/>
      <c r="G13" s="3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spans="1:16" ht="18.75">
      <c r="A18" s="4"/>
      <c r="E18" s="155" t="s">
        <v>149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92"/>
    </row>
    <row r="19" spans="1:23" ht="18.75">
      <c r="A19" s="30"/>
      <c r="B19" s="33"/>
      <c r="C19" s="33"/>
      <c r="D19" s="33"/>
      <c r="E19" s="33" t="s">
        <v>224</v>
      </c>
      <c r="F19" s="33"/>
      <c r="G19" s="33"/>
      <c r="H19" s="33"/>
      <c r="I19" s="33"/>
      <c r="J19" s="33" t="s">
        <v>140</v>
      </c>
      <c r="K19" s="36"/>
      <c r="W19" s="38"/>
    </row>
    <row r="20" spans="7:11" ht="18.75">
      <c r="G20" s="36"/>
      <c r="H20" s="36"/>
      <c r="I20" s="36"/>
      <c r="J20" s="32" t="s">
        <v>3</v>
      </c>
      <c r="K20" s="36"/>
    </row>
    <row r="21" spans="7:11" ht="18.75">
      <c r="G21" s="36"/>
      <c r="H21" s="36"/>
      <c r="I21" s="36"/>
      <c r="J21" s="32" t="s">
        <v>233</v>
      </c>
      <c r="K21" s="36"/>
    </row>
    <row r="22" spans="7:11" ht="18.75">
      <c r="G22" s="36"/>
      <c r="H22" s="36"/>
      <c r="I22" s="36"/>
      <c r="J22" s="32" t="s">
        <v>4</v>
      </c>
      <c r="K22" s="36"/>
    </row>
  </sheetData>
  <sheetProtection/>
  <mergeCells count="3">
    <mergeCell ref="G4:O5"/>
    <mergeCell ref="A11:O11"/>
    <mergeCell ref="E18:O1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3"/>
  <sheetViews>
    <sheetView zoomScale="82" zoomScaleNormal="82" zoomScalePageLayoutView="0" workbookViewId="0" topLeftCell="B10">
      <selection activeCell="AS24" sqref="AS24"/>
    </sheetView>
  </sheetViews>
  <sheetFormatPr defaultColWidth="9.140625" defaultRowHeight="12.75"/>
  <cols>
    <col min="1" max="1" width="2.7109375" style="0" customWidth="1"/>
    <col min="2" max="16" width="3.28125" style="0" customWidth="1"/>
    <col min="17" max="17" width="5.140625" style="0" customWidth="1"/>
    <col min="18" max="18" width="3.28125" style="0" customWidth="1"/>
    <col min="19" max="19" width="5.421875" style="0" customWidth="1"/>
    <col min="20" max="39" width="3.28125" style="0" customWidth="1"/>
    <col min="40" max="40" width="3.421875" style="0" customWidth="1"/>
    <col min="41" max="42" width="3.28125" style="0" customWidth="1"/>
    <col min="43" max="43" width="4.00390625" style="0" customWidth="1"/>
    <col min="44" max="44" width="5.00390625" style="0" customWidth="1"/>
    <col min="45" max="56" width="3.28125" style="0" customWidth="1"/>
    <col min="57" max="57" width="5.00390625" style="0" customWidth="1"/>
    <col min="58" max="58" width="3.28125" style="0" customWidth="1"/>
    <col min="59" max="59" width="5.28125" style="0" customWidth="1"/>
    <col min="60" max="60" width="5.57421875" style="0" customWidth="1"/>
    <col min="61" max="61" width="5.421875" style="0" customWidth="1"/>
    <col min="62" max="62" width="5.140625" style="0" customWidth="1"/>
    <col min="63" max="64" width="3.28125" style="0" customWidth="1"/>
    <col min="65" max="65" width="4.28125" style="0" customWidth="1"/>
  </cols>
  <sheetData>
    <row r="1" spans="1:71" ht="24.75" customHeight="1" thickBot="1">
      <c r="A1" s="39" t="s">
        <v>102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</row>
    <row r="2" spans="1:65" ht="12.75" customHeight="1">
      <c r="A2" s="176" t="s">
        <v>92</v>
      </c>
      <c r="B2" s="156" t="s">
        <v>89</v>
      </c>
      <c r="C2" s="157"/>
      <c r="D2" s="157"/>
      <c r="E2" s="157"/>
      <c r="F2" s="158"/>
      <c r="G2" s="156" t="s">
        <v>90</v>
      </c>
      <c r="H2" s="157"/>
      <c r="I2" s="157"/>
      <c r="J2" s="158"/>
      <c r="K2" s="156" t="s">
        <v>91</v>
      </c>
      <c r="L2" s="157"/>
      <c r="M2" s="157"/>
      <c r="N2" s="157"/>
      <c r="O2" s="158"/>
      <c r="P2" s="156" t="s">
        <v>93</v>
      </c>
      <c r="Q2" s="157"/>
      <c r="R2" s="157"/>
      <c r="S2" s="158"/>
      <c r="T2" s="156" t="s">
        <v>94</v>
      </c>
      <c r="U2" s="157"/>
      <c r="V2" s="157"/>
      <c r="W2" s="158"/>
      <c r="X2" s="156" t="s">
        <v>95</v>
      </c>
      <c r="Y2" s="157"/>
      <c r="Z2" s="157"/>
      <c r="AA2" s="157"/>
      <c r="AB2" s="158"/>
      <c r="AC2" s="197" t="s">
        <v>96</v>
      </c>
      <c r="AD2" s="198"/>
      <c r="AE2" s="198"/>
      <c r="AF2" s="199"/>
      <c r="AG2" s="197" t="s">
        <v>97</v>
      </c>
      <c r="AH2" s="198"/>
      <c r="AI2" s="198"/>
      <c r="AJ2" s="199"/>
      <c r="AK2" s="179" t="s">
        <v>98</v>
      </c>
      <c r="AL2" s="180"/>
      <c r="AM2" s="180"/>
      <c r="AN2" s="180"/>
      <c r="AO2" s="181"/>
      <c r="AP2" s="179" t="s">
        <v>99</v>
      </c>
      <c r="AQ2" s="180"/>
      <c r="AR2" s="180"/>
      <c r="AS2" s="181"/>
      <c r="AT2" s="179" t="s">
        <v>100</v>
      </c>
      <c r="AU2" s="180"/>
      <c r="AV2" s="180"/>
      <c r="AW2" s="181"/>
      <c r="AX2" s="185" t="s">
        <v>101</v>
      </c>
      <c r="AY2" s="186"/>
      <c r="AZ2" s="186"/>
      <c r="BA2" s="186"/>
      <c r="BB2" s="187"/>
      <c r="BC2" s="194" t="s">
        <v>5</v>
      </c>
      <c r="BD2" s="165" t="s">
        <v>57</v>
      </c>
      <c r="BE2" s="166"/>
      <c r="BF2" s="171" t="s">
        <v>104</v>
      </c>
      <c r="BG2" s="165" t="s">
        <v>103</v>
      </c>
      <c r="BH2" s="174"/>
      <c r="BI2" s="174"/>
      <c r="BJ2" s="166"/>
      <c r="BK2" s="171" t="s">
        <v>107</v>
      </c>
      <c r="BL2" s="171" t="s">
        <v>108</v>
      </c>
      <c r="BM2" s="171" t="s">
        <v>109</v>
      </c>
    </row>
    <row r="3" spans="1:65" ht="13.5" thickBot="1">
      <c r="A3" s="177"/>
      <c r="B3" s="159"/>
      <c r="C3" s="160"/>
      <c r="D3" s="160"/>
      <c r="E3" s="160"/>
      <c r="F3" s="161"/>
      <c r="G3" s="159"/>
      <c r="H3" s="160"/>
      <c r="I3" s="160"/>
      <c r="J3" s="161"/>
      <c r="K3" s="159"/>
      <c r="L3" s="160"/>
      <c r="M3" s="160"/>
      <c r="N3" s="160"/>
      <c r="O3" s="161"/>
      <c r="P3" s="159"/>
      <c r="Q3" s="160"/>
      <c r="R3" s="160"/>
      <c r="S3" s="161"/>
      <c r="T3" s="159"/>
      <c r="U3" s="160"/>
      <c r="V3" s="160"/>
      <c r="W3" s="161"/>
      <c r="X3" s="159"/>
      <c r="Y3" s="160"/>
      <c r="Z3" s="160"/>
      <c r="AA3" s="160"/>
      <c r="AB3" s="161"/>
      <c r="AC3" s="200"/>
      <c r="AD3" s="201"/>
      <c r="AE3" s="201"/>
      <c r="AF3" s="202"/>
      <c r="AG3" s="200"/>
      <c r="AH3" s="201"/>
      <c r="AI3" s="201"/>
      <c r="AJ3" s="202"/>
      <c r="AK3" s="182"/>
      <c r="AL3" s="183"/>
      <c r="AM3" s="183"/>
      <c r="AN3" s="183"/>
      <c r="AO3" s="184"/>
      <c r="AP3" s="182"/>
      <c r="AQ3" s="183"/>
      <c r="AR3" s="183"/>
      <c r="AS3" s="184"/>
      <c r="AT3" s="182"/>
      <c r="AU3" s="183"/>
      <c r="AV3" s="183"/>
      <c r="AW3" s="184"/>
      <c r="AX3" s="188"/>
      <c r="AY3" s="189"/>
      <c r="AZ3" s="189"/>
      <c r="BA3" s="189"/>
      <c r="BB3" s="190"/>
      <c r="BC3" s="195"/>
      <c r="BD3" s="167"/>
      <c r="BE3" s="168"/>
      <c r="BF3" s="172"/>
      <c r="BG3" s="167"/>
      <c r="BH3" s="175"/>
      <c r="BI3" s="175"/>
      <c r="BJ3" s="168"/>
      <c r="BK3" s="172"/>
      <c r="BL3" s="172"/>
      <c r="BM3" s="172"/>
    </row>
    <row r="4" spans="1:65" ht="15" customHeight="1">
      <c r="A4" s="177"/>
      <c r="B4" s="42">
        <v>1</v>
      </c>
      <c r="C4" s="42">
        <v>8</v>
      </c>
      <c r="D4" s="43">
        <v>15</v>
      </c>
      <c r="E4" s="42">
        <v>22</v>
      </c>
      <c r="F4" s="42">
        <v>29</v>
      </c>
      <c r="G4" s="42">
        <v>6</v>
      </c>
      <c r="H4" s="42">
        <v>13</v>
      </c>
      <c r="I4" s="42">
        <v>20</v>
      </c>
      <c r="J4" s="42">
        <v>27</v>
      </c>
      <c r="K4" s="42">
        <v>3</v>
      </c>
      <c r="L4" s="42">
        <v>10</v>
      </c>
      <c r="M4" s="42">
        <v>17</v>
      </c>
      <c r="N4" s="42">
        <v>24</v>
      </c>
      <c r="O4" s="42">
        <v>1</v>
      </c>
      <c r="P4" s="42">
        <v>8</v>
      </c>
      <c r="Q4" s="42">
        <v>15</v>
      </c>
      <c r="R4" s="46">
        <v>22</v>
      </c>
      <c r="S4" s="42">
        <v>29</v>
      </c>
      <c r="T4" s="47">
        <v>5</v>
      </c>
      <c r="U4" s="42">
        <v>12</v>
      </c>
      <c r="V4" s="47">
        <v>19</v>
      </c>
      <c r="W4" s="42">
        <v>26</v>
      </c>
      <c r="X4" s="47">
        <v>2</v>
      </c>
      <c r="Y4" s="42">
        <v>9</v>
      </c>
      <c r="Z4" s="47">
        <v>16</v>
      </c>
      <c r="AA4" s="46">
        <v>23</v>
      </c>
      <c r="AB4" s="46">
        <v>2</v>
      </c>
      <c r="AC4" s="42">
        <v>9</v>
      </c>
      <c r="AD4" s="47">
        <v>16</v>
      </c>
      <c r="AE4" s="42">
        <v>23</v>
      </c>
      <c r="AF4" s="47">
        <v>30</v>
      </c>
      <c r="AG4" s="42">
        <v>6</v>
      </c>
      <c r="AH4" s="47">
        <v>13</v>
      </c>
      <c r="AI4" s="42">
        <v>20</v>
      </c>
      <c r="AJ4" s="47">
        <v>27</v>
      </c>
      <c r="AK4" s="50">
        <v>4</v>
      </c>
      <c r="AL4" s="46">
        <v>11</v>
      </c>
      <c r="AM4" s="42">
        <v>18</v>
      </c>
      <c r="AN4" s="47">
        <v>25</v>
      </c>
      <c r="AO4" s="42">
        <v>1</v>
      </c>
      <c r="AP4" s="47">
        <v>8</v>
      </c>
      <c r="AQ4" s="42">
        <v>15</v>
      </c>
      <c r="AR4" s="47">
        <v>22</v>
      </c>
      <c r="AS4" s="42">
        <v>29</v>
      </c>
      <c r="AT4" s="47">
        <v>6</v>
      </c>
      <c r="AU4" s="42">
        <v>13</v>
      </c>
      <c r="AV4" s="47">
        <v>20</v>
      </c>
      <c r="AW4" s="42">
        <v>27</v>
      </c>
      <c r="AX4" s="47">
        <v>3</v>
      </c>
      <c r="AY4" s="46">
        <v>10</v>
      </c>
      <c r="AZ4" s="42">
        <v>17</v>
      </c>
      <c r="BA4" s="47">
        <v>24</v>
      </c>
      <c r="BB4" s="42"/>
      <c r="BC4" s="195"/>
      <c r="BD4" s="167"/>
      <c r="BE4" s="168"/>
      <c r="BF4" s="172"/>
      <c r="BG4" s="167"/>
      <c r="BH4" s="175"/>
      <c r="BI4" s="175"/>
      <c r="BJ4" s="168"/>
      <c r="BK4" s="172"/>
      <c r="BL4" s="172"/>
      <c r="BM4" s="172"/>
    </row>
    <row r="5" spans="1:65" ht="13.5" thickBot="1">
      <c r="A5" s="177"/>
      <c r="B5" s="40">
        <v>6</v>
      </c>
      <c r="C5" s="40">
        <v>13</v>
      </c>
      <c r="D5" s="44">
        <v>20</v>
      </c>
      <c r="E5" s="40">
        <v>27</v>
      </c>
      <c r="F5" s="40">
        <v>4</v>
      </c>
      <c r="G5" s="40">
        <v>11</v>
      </c>
      <c r="H5" s="40">
        <v>18</v>
      </c>
      <c r="I5" s="40">
        <v>25</v>
      </c>
      <c r="J5" s="40">
        <v>1</v>
      </c>
      <c r="K5" s="40">
        <v>8</v>
      </c>
      <c r="L5" s="40">
        <v>15</v>
      </c>
      <c r="M5" s="40">
        <v>22</v>
      </c>
      <c r="N5" s="40">
        <v>29</v>
      </c>
      <c r="O5" s="44">
        <v>6</v>
      </c>
      <c r="P5" s="44">
        <v>13</v>
      </c>
      <c r="Q5" s="44">
        <v>20</v>
      </c>
      <c r="R5" s="48">
        <v>27</v>
      </c>
      <c r="S5" s="44">
        <v>3</v>
      </c>
      <c r="T5" s="49">
        <v>10</v>
      </c>
      <c r="U5" s="44">
        <v>17</v>
      </c>
      <c r="V5" s="49">
        <v>24</v>
      </c>
      <c r="W5" s="44">
        <v>31</v>
      </c>
      <c r="X5" s="49">
        <v>7</v>
      </c>
      <c r="Y5" s="44">
        <v>14</v>
      </c>
      <c r="Z5" s="49">
        <v>21</v>
      </c>
      <c r="AA5" s="48">
        <v>28</v>
      </c>
      <c r="AB5" s="48">
        <v>7</v>
      </c>
      <c r="AC5" s="44">
        <v>14</v>
      </c>
      <c r="AD5" s="49">
        <v>21</v>
      </c>
      <c r="AE5" s="44">
        <v>28</v>
      </c>
      <c r="AF5" s="49">
        <v>4</v>
      </c>
      <c r="AG5" s="44">
        <v>11</v>
      </c>
      <c r="AH5" s="49">
        <v>18</v>
      </c>
      <c r="AI5" s="44">
        <v>25</v>
      </c>
      <c r="AJ5" s="49">
        <v>2</v>
      </c>
      <c r="AK5" s="48">
        <v>9</v>
      </c>
      <c r="AL5" s="48">
        <v>16</v>
      </c>
      <c r="AM5" s="44">
        <v>23</v>
      </c>
      <c r="AN5" s="49">
        <v>30</v>
      </c>
      <c r="AO5" s="44">
        <v>6</v>
      </c>
      <c r="AP5" s="49">
        <v>13</v>
      </c>
      <c r="AQ5" s="44">
        <v>20</v>
      </c>
      <c r="AR5" s="49">
        <v>27</v>
      </c>
      <c r="AS5" s="44">
        <v>4</v>
      </c>
      <c r="AT5" s="49">
        <v>11</v>
      </c>
      <c r="AU5" s="44">
        <v>18</v>
      </c>
      <c r="AV5" s="49">
        <v>25</v>
      </c>
      <c r="AW5" s="44">
        <v>1</v>
      </c>
      <c r="AX5" s="49">
        <v>8</v>
      </c>
      <c r="AY5" s="48">
        <v>15</v>
      </c>
      <c r="AZ5" s="44">
        <v>22</v>
      </c>
      <c r="BA5" s="49">
        <v>30</v>
      </c>
      <c r="BB5" s="44"/>
      <c r="BC5" s="195"/>
      <c r="BD5" s="169"/>
      <c r="BE5" s="170"/>
      <c r="BF5" s="172"/>
      <c r="BG5" s="167"/>
      <c r="BH5" s="175"/>
      <c r="BI5" s="175"/>
      <c r="BJ5" s="168"/>
      <c r="BK5" s="172"/>
      <c r="BL5" s="172"/>
      <c r="BM5" s="172"/>
    </row>
    <row r="6" spans="1:65" ht="12.75" customHeight="1">
      <c r="A6" s="17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13"/>
      <c r="AA6" s="28"/>
      <c r="AB6" s="28"/>
      <c r="AC6" s="28"/>
      <c r="AD6" s="28"/>
      <c r="AE6" s="13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51"/>
      <c r="AY6" s="8"/>
      <c r="AZ6" s="54"/>
      <c r="BA6" s="10"/>
      <c r="BB6" s="57"/>
      <c r="BC6" s="195"/>
      <c r="BD6" s="171" t="s">
        <v>6</v>
      </c>
      <c r="BE6" s="171" t="s">
        <v>7</v>
      </c>
      <c r="BF6" s="172"/>
      <c r="BG6" s="171" t="s">
        <v>105</v>
      </c>
      <c r="BH6" s="171" t="s">
        <v>105</v>
      </c>
      <c r="BI6" s="171" t="s">
        <v>106</v>
      </c>
      <c r="BJ6" s="171" t="s">
        <v>106</v>
      </c>
      <c r="BK6" s="172"/>
      <c r="BL6" s="172"/>
      <c r="BM6" s="172"/>
    </row>
    <row r="7" spans="1:65" ht="12.75">
      <c r="A7" s="17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13"/>
      <c r="AA7" s="28"/>
      <c r="AB7" s="28"/>
      <c r="AC7" s="28"/>
      <c r="AD7" s="28"/>
      <c r="AE7" s="13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52"/>
      <c r="AY7" s="20"/>
      <c r="AZ7" s="55"/>
      <c r="BA7" s="11"/>
      <c r="BB7" s="58"/>
      <c r="BC7" s="195"/>
      <c r="BD7" s="172"/>
      <c r="BE7" s="172"/>
      <c r="BF7" s="172"/>
      <c r="BG7" s="172"/>
      <c r="BH7" s="172"/>
      <c r="BI7" s="172"/>
      <c r="BJ7" s="172"/>
      <c r="BK7" s="172"/>
      <c r="BL7" s="172"/>
      <c r="BM7" s="172"/>
    </row>
    <row r="8" spans="1:65" ht="12.75">
      <c r="A8" s="17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13"/>
      <c r="AA8" s="28"/>
      <c r="AB8" s="28"/>
      <c r="AC8" s="28"/>
      <c r="AD8" s="28"/>
      <c r="AE8" s="13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52"/>
      <c r="AY8" s="20"/>
      <c r="AZ8" s="55"/>
      <c r="BA8" s="11"/>
      <c r="BB8" s="58"/>
      <c r="BC8" s="195"/>
      <c r="BD8" s="172"/>
      <c r="BE8" s="172"/>
      <c r="BF8" s="172"/>
      <c r="BG8" s="172"/>
      <c r="BH8" s="172"/>
      <c r="BI8" s="172"/>
      <c r="BJ8" s="172"/>
      <c r="BK8" s="172"/>
      <c r="BL8" s="172"/>
      <c r="BM8" s="172"/>
    </row>
    <row r="9" spans="1:65" ht="12.75">
      <c r="A9" s="17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13"/>
      <c r="AA9" s="28"/>
      <c r="AB9" s="28"/>
      <c r="AC9" s="28"/>
      <c r="AD9" s="28"/>
      <c r="AE9" s="13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52"/>
      <c r="AY9" s="20"/>
      <c r="AZ9" s="55"/>
      <c r="BA9" s="11"/>
      <c r="BB9" s="58"/>
      <c r="BC9" s="195"/>
      <c r="BD9" s="172"/>
      <c r="BE9" s="172"/>
      <c r="BF9" s="172"/>
      <c r="BG9" s="172"/>
      <c r="BH9" s="172"/>
      <c r="BI9" s="172"/>
      <c r="BJ9" s="172"/>
      <c r="BK9" s="172"/>
      <c r="BL9" s="172"/>
      <c r="BM9" s="172"/>
    </row>
    <row r="10" spans="1:65" ht="12.75">
      <c r="A10" s="17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3"/>
      <c r="AA10" s="28"/>
      <c r="AB10" s="28"/>
      <c r="AC10" s="28"/>
      <c r="AD10" s="28"/>
      <c r="AE10" s="13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52"/>
      <c r="AY10" s="20"/>
      <c r="AZ10" s="55"/>
      <c r="BA10" s="11"/>
      <c r="BB10" s="58"/>
      <c r="BC10" s="195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</row>
    <row r="11" spans="1:65" ht="12.75">
      <c r="A11" s="17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13"/>
      <c r="AA11" s="28"/>
      <c r="AB11" s="28"/>
      <c r="AC11" s="28"/>
      <c r="AD11" s="28"/>
      <c r="AE11" s="13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52"/>
      <c r="AY11" s="20"/>
      <c r="AZ11" s="55"/>
      <c r="BA11" s="11"/>
      <c r="BB11" s="58"/>
      <c r="BC11" s="195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</row>
    <row r="12" spans="1:65" ht="12.75">
      <c r="A12" s="17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13"/>
      <c r="AA12" s="28"/>
      <c r="AB12" s="28"/>
      <c r="AC12" s="28"/>
      <c r="AD12" s="28"/>
      <c r="AE12" s="13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52"/>
      <c r="AY12" s="20"/>
      <c r="AZ12" s="55"/>
      <c r="BA12" s="11"/>
      <c r="BB12" s="58"/>
      <c r="BC12" s="195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</row>
    <row r="13" spans="1:65" ht="12.75">
      <c r="A13" s="17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13"/>
      <c r="AA13" s="28"/>
      <c r="AB13" s="28"/>
      <c r="AC13" s="28"/>
      <c r="AD13" s="28"/>
      <c r="AE13" s="13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52"/>
      <c r="AY13" s="20"/>
      <c r="AZ13" s="55"/>
      <c r="BA13" s="11"/>
      <c r="BB13" s="58"/>
      <c r="BC13" s="195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</row>
    <row r="14" spans="1:65" ht="12.75">
      <c r="A14" s="17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13"/>
      <c r="AA14" s="28"/>
      <c r="AB14" s="28"/>
      <c r="AC14" s="28"/>
      <c r="AD14" s="28"/>
      <c r="AE14" s="13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52"/>
      <c r="AY14" s="20"/>
      <c r="AZ14" s="55"/>
      <c r="BA14" s="11"/>
      <c r="BB14" s="58"/>
      <c r="BC14" s="195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</row>
    <row r="15" spans="1:65" ht="13.5" thickBot="1">
      <c r="A15" s="17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14"/>
      <c r="AA15" s="29"/>
      <c r="AB15" s="29"/>
      <c r="AC15" s="29"/>
      <c r="AD15" s="29"/>
      <c r="AE15" s="14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53"/>
      <c r="AY15" s="9"/>
      <c r="AZ15" s="56"/>
      <c r="BA15" s="12"/>
      <c r="BB15" s="59"/>
      <c r="BC15" s="196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</row>
    <row r="16" spans="1:65" ht="13.5" thickBot="1">
      <c r="A16" s="45">
        <v>1</v>
      </c>
      <c r="B16" s="41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 t="s">
        <v>20</v>
      </c>
      <c r="R16" s="70" t="s">
        <v>20</v>
      </c>
      <c r="S16" s="70" t="s">
        <v>9</v>
      </c>
      <c r="T16" s="70" t="s">
        <v>9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70" t="s">
        <v>20</v>
      </c>
      <c r="AN16" s="70" t="s">
        <v>20</v>
      </c>
      <c r="AO16" s="70" t="s">
        <v>20</v>
      </c>
      <c r="AP16" s="70" t="s">
        <v>20</v>
      </c>
      <c r="AQ16" s="70" t="s">
        <v>20</v>
      </c>
      <c r="AR16" s="70" t="s">
        <v>8</v>
      </c>
      <c r="AS16" s="70" t="s">
        <v>9</v>
      </c>
      <c r="AT16" s="70" t="s">
        <v>9</v>
      </c>
      <c r="AU16" s="70" t="s">
        <v>9</v>
      </c>
      <c r="AV16" s="70" t="s">
        <v>9</v>
      </c>
      <c r="AW16" s="70" t="s">
        <v>9</v>
      </c>
      <c r="AX16" s="70" t="s">
        <v>9</v>
      </c>
      <c r="AY16" s="70" t="s">
        <v>9</v>
      </c>
      <c r="AZ16" s="70" t="s">
        <v>9</v>
      </c>
      <c r="BA16" s="70" t="s">
        <v>9</v>
      </c>
      <c r="BB16" s="70"/>
      <c r="BC16" s="60">
        <v>1</v>
      </c>
      <c r="BD16" s="40">
        <v>33</v>
      </c>
      <c r="BE16" s="62">
        <v>1188</v>
      </c>
      <c r="BF16" s="41">
        <v>1</v>
      </c>
      <c r="BG16" s="63">
        <v>252</v>
      </c>
      <c r="BH16" s="145">
        <v>7</v>
      </c>
      <c r="BI16" s="64">
        <v>0</v>
      </c>
      <c r="BJ16" s="145">
        <v>0</v>
      </c>
      <c r="BK16" s="146"/>
      <c r="BL16" s="147">
        <v>11</v>
      </c>
      <c r="BM16" s="148">
        <v>52</v>
      </c>
    </row>
    <row r="17" spans="1:65" ht="13.5" customHeight="1" thickBot="1">
      <c r="A17" s="45">
        <v>2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 t="s">
        <v>20</v>
      </c>
      <c r="N17" s="70" t="s">
        <v>20</v>
      </c>
      <c r="O17" s="70" t="s">
        <v>20</v>
      </c>
      <c r="P17" s="70" t="s">
        <v>20</v>
      </c>
      <c r="Q17" s="70" t="s">
        <v>20</v>
      </c>
      <c r="R17" s="70" t="s">
        <v>205</v>
      </c>
      <c r="S17" s="70" t="s">
        <v>9</v>
      </c>
      <c r="T17" s="70" t="s">
        <v>9</v>
      </c>
      <c r="U17" s="15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 t="s">
        <v>20</v>
      </c>
      <c r="AM17" s="70" t="s">
        <v>20</v>
      </c>
      <c r="AN17" s="70" t="s">
        <v>20</v>
      </c>
      <c r="AO17" s="70" t="s">
        <v>20</v>
      </c>
      <c r="AP17" s="70" t="s">
        <v>20</v>
      </c>
      <c r="AQ17" s="70" t="s">
        <v>244</v>
      </c>
      <c r="AR17" s="70" t="s">
        <v>8</v>
      </c>
      <c r="AS17" s="70" t="s">
        <v>9</v>
      </c>
      <c r="AT17" s="70" t="s">
        <v>9</v>
      </c>
      <c r="AU17" s="70" t="s">
        <v>9</v>
      </c>
      <c r="AV17" s="70" t="s">
        <v>9</v>
      </c>
      <c r="AW17" s="70" t="s">
        <v>9</v>
      </c>
      <c r="AX17" s="70" t="s">
        <v>9</v>
      </c>
      <c r="AY17" s="70" t="s">
        <v>9</v>
      </c>
      <c r="AZ17" s="70" t="s">
        <v>9</v>
      </c>
      <c r="BA17" s="70" t="s">
        <v>9</v>
      </c>
      <c r="BB17" s="70"/>
      <c r="BC17" s="60">
        <v>2</v>
      </c>
      <c r="BD17" s="41">
        <v>29</v>
      </c>
      <c r="BE17" s="63">
        <v>1044</v>
      </c>
      <c r="BF17" s="41">
        <v>2</v>
      </c>
      <c r="BG17" s="63">
        <v>360</v>
      </c>
      <c r="BH17" s="40">
        <v>10</v>
      </c>
      <c r="BI17" s="64">
        <v>0</v>
      </c>
      <c r="BJ17" s="40">
        <v>0</v>
      </c>
      <c r="BK17" s="146"/>
      <c r="BL17" s="147">
        <v>11</v>
      </c>
      <c r="BM17" s="148">
        <v>52</v>
      </c>
    </row>
    <row r="18" spans="1:65" ht="13.5" customHeight="1" thickBot="1">
      <c r="A18" s="45">
        <v>3</v>
      </c>
      <c r="B18" s="70"/>
      <c r="C18" s="70"/>
      <c r="D18" s="70"/>
      <c r="E18" s="70"/>
      <c r="F18" s="70" t="s">
        <v>20</v>
      </c>
      <c r="G18" s="70" t="s">
        <v>20</v>
      </c>
      <c r="H18" s="70" t="s">
        <v>20</v>
      </c>
      <c r="I18" s="70" t="s">
        <v>20</v>
      </c>
      <c r="J18" s="70" t="s">
        <v>26</v>
      </c>
      <c r="K18" s="70" t="s">
        <v>26</v>
      </c>
      <c r="L18" s="70" t="s">
        <v>26</v>
      </c>
      <c r="M18" s="70" t="s">
        <v>26</v>
      </c>
      <c r="N18" s="70" t="s">
        <v>26</v>
      </c>
      <c r="O18" s="70" t="s">
        <v>26</v>
      </c>
      <c r="P18" s="70" t="s">
        <v>26</v>
      </c>
      <c r="Q18" s="70" t="s">
        <v>26</v>
      </c>
      <c r="R18" s="70" t="s">
        <v>205</v>
      </c>
      <c r="S18" s="70" t="s">
        <v>9</v>
      </c>
      <c r="T18" s="70" t="s">
        <v>9</v>
      </c>
      <c r="U18" s="70"/>
      <c r="V18" s="70"/>
      <c r="W18" s="15"/>
      <c r="X18" s="15"/>
      <c r="Y18" s="15"/>
      <c r="Z18" s="15"/>
      <c r="AA18" s="15"/>
      <c r="AB18" s="16"/>
      <c r="AC18" s="16"/>
      <c r="AD18" s="15"/>
      <c r="AE18" s="70" t="s">
        <v>20</v>
      </c>
      <c r="AF18" s="70" t="s">
        <v>20</v>
      </c>
      <c r="AG18" s="70" t="s">
        <v>20</v>
      </c>
      <c r="AH18" s="70" t="s">
        <v>20</v>
      </c>
      <c r="AI18" s="70" t="s">
        <v>20</v>
      </c>
      <c r="AJ18" s="70" t="s">
        <v>26</v>
      </c>
      <c r="AK18" s="70" t="s">
        <v>26</v>
      </c>
      <c r="AL18" s="70" t="s">
        <v>26</v>
      </c>
      <c r="AM18" s="70" t="s">
        <v>26</v>
      </c>
      <c r="AN18" s="70" t="s">
        <v>26</v>
      </c>
      <c r="AO18" s="70" t="s">
        <v>244</v>
      </c>
      <c r="AP18" s="70" t="s">
        <v>8</v>
      </c>
      <c r="AQ18" s="70" t="s">
        <v>30</v>
      </c>
      <c r="AR18" s="70" t="s">
        <v>30</v>
      </c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60">
        <v>3</v>
      </c>
      <c r="BD18" s="41">
        <v>15</v>
      </c>
      <c r="BE18" s="63">
        <v>540</v>
      </c>
      <c r="BF18" s="150">
        <v>2</v>
      </c>
      <c r="BG18" s="63">
        <v>324</v>
      </c>
      <c r="BH18" s="152">
        <v>9</v>
      </c>
      <c r="BI18" s="64">
        <v>468</v>
      </c>
      <c r="BJ18" s="152">
        <v>13</v>
      </c>
      <c r="BK18" s="151">
        <v>2</v>
      </c>
      <c r="BL18" s="147">
        <v>2</v>
      </c>
      <c r="BM18" s="148">
        <v>43</v>
      </c>
    </row>
    <row r="19" spans="1:65" ht="13.5" thickBo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8"/>
      <c r="AD19" s="18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9"/>
      <c r="AV19" s="162" t="s">
        <v>10</v>
      </c>
      <c r="AW19" s="163"/>
      <c r="AX19" s="163"/>
      <c r="AY19" s="163"/>
      <c r="AZ19" s="163"/>
      <c r="BA19" s="163"/>
      <c r="BB19" s="163"/>
      <c r="BC19" s="164"/>
      <c r="BD19" s="41">
        <f>SUM(BD16:BD18)</f>
        <v>77</v>
      </c>
      <c r="BE19" s="41">
        <f aca="true" t="shared" si="0" ref="BE19:BM19">SUM(BE16:BE18)</f>
        <v>2772</v>
      </c>
      <c r="BF19" s="41">
        <f t="shared" si="0"/>
        <v>5</v>
      </c>
      <c r="BG19" s="41">
        <f t="shared" si="0"/>
        <v>936</v>
      </c>
      <c r="BH19" s="41">
        <f t="shared" si="0"/>
        <v>26</v>
      </c>
      <c r="BI19" s="41">
        <f t="shared" si="0"/>
        <v>468</v>
      </c>
      <c r="BJ19" s="41">
        <f t="shared" si="0"/>
        <v>13</v>
      </c>
      <c r="BK19" s="41">
        <f t="shared" si="0"/>
        <v>2</v>
      </c>
      <c r="BL19" s="41">
        <f t="shared" si="0"/>
        <v>24</v>
      </c>
      <c r="BM19" s="41">
        <f t="shared" si="0"/>
        <v>147</v>
      </c>
    </row>
    <row r="20" ht="12.75">
      <c r="A20" s="21" t="s">
        <v>11</v>
      </c>
    </row>
    <row r="21" spans="1:4" ht="12.75">
      <c r="A21" s="65" t="s">
        <v>12</v>
      </c>
      <c r="B21" s="66"/>
      <c r="C21" s="66"/>
      <c r="D21" s="66"/>
    </row>
    <row r="22" spans="1:23" ht="12.75">
      <c r="A22" s="22" t="s">
        <v>13</v>
      </c>
      <c r="D22" s="67"/>
      <c r="E22" s="67"/>
      <c r="F22" s="67"/>
      <c r="G22" s="71"/>
      <c r="H22" s="76" t="s">
        <v>14</v>
      </c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</row>
    <row r="23" spans="6:23" ht="12.75">
      <c r="F23" s="68"/>
      <c r="G23" s="71"/>
      <c r="H23" s="77" t="s">
        <v>111</v>
      </c>
      <c r="I23" s="71"/>
      <c r="J23" s="71"/>
      <c r="K23" s="71"/>
      <c r="L23" s="71"/>
      <c r="M23" s="71"/>
      <c r="N23" s="71"/>
      <c r="O23" s="71"/>
      <c r="P23" s="77" t="s">
        <v>110</v>
      </c>
      <c r="Q23" s="71"/>
      <c r="R23" s="71"/>
      <c r="S23" s="71"/>
      <c r="T23" s="71"/>
      <c r="U23" s="71"/>
      <c r="V23" s="71"/>
      <c r="W23" s="71"/>
    </row>
    <row r="24" spans="1:8" ht="13.5" thickBot="1">
      <c r="A24" s="23"/>
      <c r="B24" s="25"/>
      <c r="C24" s="25"/>
      <c r="D24" s="25"/>
      <c r="E24" s="25"/>
      <c r="F24" s="25"/>
      <c r="G24" s="23"/>
      <c r="H24" s="25"/>
    </row>
    <row r="25" spans="4:32" ht="13.5" thickBot="1">
      <c r="D25" s="69"/>
      <c r="E25" s="67"/>
      <c r="F25" s="67"/>
      <c r="G25" s="67"/>
      <c r="H25" s="70" t="s">
        <v>16</v>
      </c>
      <c r="I25" s="66"/>
      <c r="J25" s="66"/>
      <c r="K25" s="66"/>
      <c r="L25" s="70" t="s">
        <v>20</v>
      </c>
      <c r="M25" s="66"/>
      <c r="N25" s="66"/>
      <c r="O25" s="66"/>
      <c r="P25" s="70" t="s">
        <v>24</v>
      </c>
      <c r="Q25" s="66"/>
      <c r="R25" s="66"/>
      <c r="S25" s="66"/>
      <c r="T25" s="70" t="s">
        <v>26</v>
      </c>
      <c r="U25" s="66"/>
      <c r="V25" s="66"/>
      <c r="W25" s="66"/>
      <c r="X25" s="70" t="s">
        <v>8</v>
      </c>
      <c r="Y25" s="66"/>
      <c r="Z25" s="66"/>
      <c r="AA25" s="66"/>
      <c r="AB25" s="70" t="s">
        <v>9</v>
      </c>
      <c r="AC25" s="66"/>
      <c r="AD25" s="66"/>
      <c r="AE25" s="66"/>
      <c r="AF25" s="70" t="s">
        <v>30</v>
      </c>
    </row>
    <row r="26" spans="4:32" ht="12.75">
      <c r="D26" s="24"/>
      <c r="H26" s="24"/>
      <c r="L26" s="24"/>
      <c r="P26" s="24"/>
      <c r="T26" s="24"/>
      <c r="X26" s="24"/>
      <c r="AB26" s="24"/>
      <c r="AF26" s="24"/>
    </row>
    <row r="27" spans="3:36" ht="12.75">
      <c r="C27" s="68"/>
      <c r="D27" s="191" t="s">
        <v>15</v>
      </c>
      <c r="E27" s="192"/>
      <c r="F27" s="192"/>
      <c r="G27" s="73"/>
      <c r="H27" s="72" t="s">
        <v>17</v>
      </c>
      <c r="I27" s="73"/>
      <c r="J27" s="73"/>
      <c r="K27" s="73"/>
      <c r="L27" s="72" t="s">
        <v>21</v>
      </c>
      <c r="M27" s="73"/>
      <c r="N27" s="73"/>
      <c r="O27" s="73"/>
      <c r="P27" s="72" t="s">
        <v>25</v>
      </c>
      <c r="Q27" s="73"/>
      <c r="R27" s="73"/>
      <c r="S27" s="73"/>
      <c r="T27" s="72" t="s">
        <v>21</v>
      </c>
      <c r="U27" s="73"/>
      <c r="V27" s="73"/>
      <c r="W27" s="73"/>
      <c r="X27" s="72" t="s">
        <v>27</v>
      </c>
      <c r="Y27" s="73"/>
      <c r="Z27" s="73"/>
      <c r="AA27" s="73"/>
      <c r="AB27" s="72" t="s">
        <v>29</v>
      </c>
      <c r="AC27" s="73"/>
      <c r="AD27" s="73"/>
      <c r="AE27" s="73"/>
      <c r="AF27" s="72" t="s">
        <v>31</v>
      </c>
      <c r="AG27" s="73"/>
      <c r="AH27" s="73"/>
      <c r="AI27" s="73"/>
      <c r="AJ27" s="73"/>
    </row>
    <row r="28" spans="3:36" ht="12.75">
      <c r="C28" s="67"/>
      <c r="D28" s="192"/>
      <c r="E28" s="192"/>
      <c r="F28" s="192"/>
      <c r="G28" s="73"/>
      <c r="H28" s="72" t="s">
        <v>18</v>
      </c>
      <c r="I28" s="73"/>
      <c r="J28" s="73"/>
      <c r="K28" s="73"/>
      <c r="L28" s="72" t="s">
        <v>22</v>
      </c>
      <c r="M28" s="73"/>
      <c r="N28" s="73"/>
      <c r="O28" s="73"/>
      <c r="P28" s="72" t="s">
        <v>18</v>
      </c>
      <c r="Q28" s="73"/>
      <c r="R28" s="73"/>
      <c r="S28" s="73"/>
      <c r="T28" s="72" t="s">
        <v>22</v>
      </c>
      <c r="U28" s="73"/>
      <c r="V28" s="73"/>
      <c r="W28" s="73"/>
      <c r="X28" s="72" t="s">
        <v>28</v>
      </c>
      <c r="Y28" s="73"/>
      <c r="Z28" s="73"/>
      <c r="AA28" s="73"/>
      <c r="AB28" s="74"/>
      <c r="AC28" s="73"/>
      <c r="AD28" s="73"/>
      <c r="AE28" s="73"/>
      <c r="AF28" s="72" t="s">
        <v>32</v>
      </c>
      <c r="AG28" s="73"/>
      <c r="AH28" s="73"/>
      <c r="AI28" s="73"/>
      <c r="AJ28" s="73"/>
    </row>
    <row r="29" spans="3:36" ht="12.75">
      <c r="C29" s="67"/>
      <c r="D29" s="193"/>
      <c r="E29" s="193"/>
      <c r="F29" s="193"/>
      <c r="G29" s="73"/>
      <c r="H29" s="72" t="s">
        <v>19</v>
      </c>
      <c r="I29" s="73"/>
      <c r="J29" s="73"/>
      <c r="K29" s="73"/>
      <c r="L29" s="72" t="s">
        <v>23</v>
      </c>
      <c r="M29" s="73"/>
      <c r="N29" s="73"/>
      <c r="O29" s="73"/>
      <c r="P29" s="72" t="s">
        <v>19</v>
      </c>
      <c r="Q29" s="73"/>
      <c r="R29" s="73"/>
      <c r="S29" s="73"/>
      <c r="T29" s="72" t="s">
        <v>23</v>
      </c>
      <c r="U29" s="73"/>
      <c r="V29" s="73"/>
      <c r="W29" s="73"/>
      <c r="X29" s="74"/>
      <c r="Y29" s="73"/>
      <c r="Z29" s="73"/>
      <c r="AA29" s="73"/>
      <c r="AB29" s="74"/>
      <c r="AC29" s="73"/>
      <c r="AD29" s="73"/>
      <c r="AE29" s="73"/>
      <c r="AF29" s="72" t="s">
        <v>28</v>
      </c>
      <c r="AG29" s="73"/>
      <c r="AH29" s="73"/>
      <c r="AI29" s="73"/>
      <c r="AJ29" s="73"/>
    </row>
    <row r="30" spans="1:36" ht="12.75">
      <c r="A30" s="7"/>
      <c r="C30" s="67"/>
      <c r="D30" s="75"/>
      <c r="E30" s="73"/>
      <c r="F30" s="73"/>
      <c r="G30" s="73"/>
      <c r="H30" s="75"/>
      <c r="I30" s="73"/>
      <c r="J30" s="73"/>
      <c r="K30" s="73"/>
      <c r="L30" s="75"/>
      <c r="M30" s="73"/>
      <c r="N30" s="73"/>
      <c r="O30" s="73"/>
      <c r="P30" s="75"/>
      <c r="Q30" s="73"/>
      <c r="R30" s="73"/>
      <c r="S30" s="73"/>
      <c r="T30" s="75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</row>
    <row r="31" ht="12.75">
      <c r="D31" s="61"/>
    </row>
    <row r="32" ht="12.75">
      <c r="D32" s="61"/>
    </row>
    <row r="33" ht="12.75">
      <c r="D33" s="61"/>
    </row>
  </sheetData>
  <sheetProtection/>
  <mergeCells count="28">
    <mergeCell ref="BM2:BM15"/>
    <mergeCell ref="D27:F29"/>
    <mergeCell ref="BC2:BC15"/>
    <mergeCell ref="X2:AB3"/>
    <mergeCell ref="AC2:AF3"/>
    <mergeCell ref="AG2:AJ3"/>
    <mergeCell ref="AK2:AO3"/>
    <mergeCell ref="AP2:AS3"/>
    <mergeCell ref="BG6:BG15"/>
    <mergeCell ref="BH6:BH15"/>
    <mergeCell ref="A2:A15"/>
    <mergeCell ref="BL2:BL15"/>
    <mergeCell ref="BK2:BK15"/>
    <mergeCell ref="B2:F3"/>
    <mergeCell ref="G2:J3"/>
    <mergeCell ref="K2:O3"/>
    <mergeCell ref="BF2:BF15"/>
    <mergeCell ref="P2:S3"/>
    <mergeCell ref="AT2:AW3"/>
    <mergeCell ref="AX2:BB3"/>
    <mergeCell ref="T2:W3"/>
    <mergeCell ref="AV19:BC19"/>
    <mergeCell ref="BD2:BE5"/>
    <mergeCell ref="BE6:BE15"/>
    <mergeCell ref="BD6:BD15"/>
    <mergeCell ref="BG2:BJ5"/>
    <mergeCell ref="BI6:BI15"/>
    <mergeCell ref="BJ6:BJ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3"/>
  <sheetViews>
    <sheetView tabSelected="1" view="pageBreakPreview" zoomScaleNormal="140" zoomScaleSheetLayoutView="100" zoomScalePageLayoutView="0" workbookViewId="0" topLeftCell="A14">
      <selection activeCell="J24" sqref="J24"/>
    </sheetView>
  </sheetViews>
  <sheetFormatPr defaultColWidth="9.140625" defaultRowHeight="12.75"/>
  <cols>
    <col min="1" max="1" width="7.8515625" style="0" customWidth="1"/>
    <col min="2" max="2" width="56.140625" style="0" customWidth="1"/>
    <col min="3" max="4" width="2.8515625" style="0" customWidth="1"/>
    <col min="5" max="5" width="4.57421875" style="0" customWidth="1"/>
    <col min="6" max="6" width="5.57421875" style="0" customWidth="1"/>
    <col min="7" max="7" width="5.8515625" style="0" customWidth="1"/>
    <col min="8" max="8" width="5.28125" style="0" customWidth="1"/>
    <col min="9" max="9" width="6.7109375" style="0" customWidth="1"/>
    <col min="10" max="10" width="6.421875" style="0" customWidth="1"/>
    <col min="11" max="11" width="5.8515625" style="0" customWidth="1"/>
    <col min="12" max="16" width="4.140625" style="0" customWidth="1"/>
  </cols>
  <sheetData>
    <row r="1" spans="1:16" ht="42" customHeight="1" thickBot="1">
      <c r="A1" s="203" t="s">
        <v>214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6" ht="12.75" customHeight="1">
      <c r="A2" s="208" t="s">
        <v>33</v>
      </c>
      <c r="B2" s="211" t="s">
        <v>34</v>
      </c>
      <c r="C2" s="214" t="s">
        <v>194</v>
      </c>
      <c r="D2" s="215"/>
      <c r="E2" s="216"/>
      <c r="F2" s="214" t="s">
        <v>35</v>
      </c>
      <c r="G2" s="215"/>
      <c r="H2" s="215"/>
      <c r="I2" s="215"/>
      <c r="J2" s="216"/>
      <c r="K2" s="214" t="s">
        <v>36</v>
      </c>
      <c r="L2" s="215"/>
      <c r="M2" s="215"/>
      <c r="N2" s="215"/>
      <c r="O2" s="215"/>
      <c r="P2" s="216"/>
    </row>
    <row r="3" spans="1:16" ht="54.75" customHeight="1" thickBot="1">
      <c r="A3" s="209"/>
      <c r="B3" s="212"/>
      <c r="C3" s="217"/>
      <c r="D3" s="218"/>
      <c r="E3" s="219"/>
      <c r="F3" s="217"/>
      <c r="G3" s="218"/>
      <c r="H3" s="218"/>
      <c r="I3" s="218"/>
      <c r="J3" s="219"/>
      <c r="K3" s="217"/>
      <c r="L3" s="218"/>
      <c r="M3" s="218"/>
      <c r="N3" s="218"/>
      <c r="O3" s="218"/>
      <c r="P3" s="219"/>
    </row>
    <row r="4" spans="1:16" ht="13.5" customHeight="1" thickBot="1">
      <c r="A4" s="209"/>
      <c r="B4" s="212"/>
      <c r="C4" s="242"/>
      <c r="D4" s="243"/>
      <c r="E4" s="244"/>
      <c r="F4" s="208" t="s">
        <v>38</v>
      </c>
      <c r="G4" s="208" t="s">
        <v>39</v>
      </c>
      <c r="H4" s="226" t="s">
        <v>40</v>
      </c>
      <c r="I4" s="227"/>
      <c r="J4" s="228"/>
      <c r="K4" s="204" t="s">
        <v>43</v>
      </c>
      <c r="L4" s="205"/>
      <c r="M4" s="204" t="s">
        <v>44</v>
      </c>
      <c r="N4" s="205"/>
      <c r="O4" s="204" t="s">
        <v>45</v>
      </c>
      <c r="P4" s="205"/>
    </row>
    <row r="5" spans="1:16" ht="38.25">
      <c r="A5" s="209"/>
      <c r="B5" s="212"/>
      <c r="C5" s="245"/>
      <c r="D5" s="246"/>
      <c r="E5" s="247"/>
      <c r="F5" s="209"/>
      <c r="G5" s="209"/>
      <c r="H5" s="208" t="s">
        <v>46</v>
      </c>
      <c r="I5" s="220" t="s">
        <v>47</v>
      </c>
      <c r="J5" s="221"/>
      <c r="K5" s="78" t="s">
        <v>48</v>
      </c>
      <c r="L5" s="78" t="s">
        <v>50</v>
      </c>
      <c r="M5" s="78" t="s">
        <v>51</v>
      </c>
      <c r="N5" s="78" t="s">
        <v>52</v>
      </c>
      <c r="O5" s="78" t="s">
        <v>53</v>
      </c>
      <c r="P5" s="78" t="s">
        <v>54</v>
      </c>
    </row>
    <row r="6" spans="1:16" ht="12.75">
      <c r="A6" s="209"/>
      <c r="B6" s="212"/>
      <c r="C6" s="245"/>
      <c r="D6" s="246"/>
      <c r="E6" s="247"/>
      <c r="F6" s="209"/>
      <c r="G6" s="209"/>
      <c r="H6" s="209"/>
      <c r="I6" s="222"/>
      <c r="J6" s="223"/>
      <c r="K6" s="149">
        <v>17</v>
      </c>
      <c r="L6" s="149">
        <v>23</v>
      </c>
      <c r="M6" s="149">
        <v>16.8</v>
      </c>
      <c r="N6" s="149">
        <v>22.2</v>
      </c>
      <c r="O6" s="149">
        <v>17</v>
      </c>
      <c r="P6" s="149"/>
    </row>
    <row r="7" spans="1:16" ht="26.25" thickBot="1">
      <c r="A7" s="209"/>
      <c r="B7" s="212"/>
      <c r="C7" s="245"/>
      <c r="D7" s="246"/>
      <c r="E7" s="247"/>
      <c r="F7" s="209"/>
      <c r="G7" s="209"/>
      <c r="H7" s="209"/>
      <c r="I7" s="224"/>
      <c r="J7" s="225"/>
      <c r="K7" s="78" t="s">
        <v>49</v>
      </c>
      <c r="L7" s="78" t="s">
        <v>49</v>
      </c>
      <c r="M7" s="78" t="s">
        <v>49</v>
      </c>
      <c r="N7" s="78" t="s">
        <v>49</v>
      </c>
      <c r="O7" s="78" t="s">
        <v>49</v>
      </c>
      <c r="P7" s="78" t="s">
        <v>49</v>
      </c>
    </row>
    <row r="8" spans="1:16" ht="96.75" customHeight="1" thickBot="1">
      <c r="A8" s="210"/>
      <c r="B8" s="213"/>
      <c r="C8" s="248"/>
      <c r="D8" s="249"/>
      <c r="E8" s="250"/>
      <c r="F8" s="210"/>
      <c r="G8" s="210"/>
      <c r="H8" s="210"/>
      <c r="I8" s="79" t="s">
        <v>55</v>
      </c>
      <c r="J8" s="79" t="s">
        <v>56</v>
      </c>
      <c r="K8" s="80"/>
      <c r="L8" s="80"/>
      <c r="M8" s="80"/>
      <c r="N8" s="80"/>
      <c r="O8" s="80"/>
      <c r="P8" s="80"/>
    </row>
    <row r="9" spans="1:16" ht="13.5" thickBot="1">
      <c r="A9" s="86">
        <v>1</v>
      </c>
      <c r="B9" s="83">
        <v>2</v>
      </c>
      <c r="C9" s="251">
        <v>3</v>
      </c>
      <c r="D9" s="252"/>
      <c r="E9" s="253"/>
      <c r="F9" s="83">
        <v>4</v>
      </c>
      <c r="G9" s="83">
        <v>5</v>
      </c>
      <c r="H9" s="83">
        <v>6</v>
      </c>
      <c r="I9" s="83">
        <v>7</v>
      </c>
      <c r="J9" s="83">
        <v>8</v>
      </c>
      <c r="K9" s="83">
        <v>9</v>
      </c>
      <c r="L9" s="83">
        <v>10</v>
      </c>
      <c r="M9" s="83">
        <v>11</v>
      </c>
      <c r="N9" s="83">
        <v>12</v>
      </c>
      <c r="O9" s="83">
        <v>13</v>
      </c>
      <c r="P9" s="83">
        <v>14</v>
      </c>
    </row>
    <row r="10" spans="1:16" ht="13.5" thickBot="1">
      <c r="A10" s="86" t="s">
        <v>114</v>
      </c>
      <c r="B10" s="83" t="s">
        <v>112</v>
      </c>
      <c r="C10" s="251"/>
      <c r="D10" s="252"/>
      <c r="E10" s="253"/>
      <c r="F10" s="83">
        <f aca="true" t="shared" si="0" ref="F10:P10">SUM(F11,F22)</f>
        <v>2484</v>
      </c>
      <c r="G10" s="83">
        <f t="shared" si="0"/>
        <v>828</v>
      </c>
      <c r="H10" s="83">
        <f t="shared" si="0"/>
        <v>1656</v>
      </c>
      <c r="I10" s="83">
        <f t="shared" si="0"/>
        <v>885</v>
      </c>
      <c r="J10" s="83">
        <f t="shared" si="0"/>
        <v>697</v>
      </c>
      <c r="K10" s="83">
        <f t="shared" si="0"/>
        <v>446</v>
      </c>
      <c r="L10" s="83">
        <f t="shared" si="0"/>
        <v>478</v>
      </c>
      <c r="M10" s="83">
        <f t="shared" si="0"/>
        <v>322</v>
      </c>
      <c r="N10" s="83">
        <f t="shared" si="0"/>
        <v>410</v>
      </c>
      <c r="O10" s="83">
        <f t="shared" si="0"/>
        <v>0</v>
      </c>
      <c r="P10" s="83">
        <f t="shared" si="0"/>
        <v>0</v>
      </c>
    </row>
    <row r="11" spans="1:16" ht="13.5" thickBot="1">
      <c r="A11" s="86" t="s">
        <v>115</v>
      </c>
      <c r="B11" s="83" t="s">
        <v>116</v>
      </c>
      <c r="C11" s="251"/>
      <c r="D11" s="252"/>
      <c r="E11" s="253"/>
      <c r="F11" s="83">
        <f>SUM(F12:F21)</f>
        <v>1648</v>
      </c>
      <c r="G11" s="83">
        <f aca="true" t="shared" si="1" ref="G11:P11">SUM(G12:G21)</f>
        <v>549</v>
      </c>
      <c r="H11" s="83">
        <f t="shared" si="1"/>
        <v>1099</v>
      </c>
      <c r="I11" s="83">
        <f t="shared" si="1"/>
        <v>530</v>
      </c>
      <c r="J11" s="83">
        <f t="shared" si="1"/>
        <v>518</v>
      </c>
      <c r="K11" s="83">
        <f t="shared" si="1"/>
        <v>291</v>
      </c>
      <c r="L11" s="83">
        <f t="shared" si="1"/>
        <v>329</v>
      </c>
      <c r="M11" s="83">
        <f t="shared" si="1"/>
        <v>191</v>
      </c>
      <c r="N11" s="83">
        <f t="shared" si="1"/>
        <v>288</v>
      </c>
      <c r="O11" s="83">
        <f t="shared" si="1"/>
        <v>0</v>
      </c>
      <c r="P11" s="83">
        <f t="shared" si="1"/>
        <v>0</v>
      </c>
    </row>
    <row r="12" spans="1:16" ht="13.5" thickBot="1">
      <c r="A12" s="97" t="s">
        <v>117</v>
      </c>
      <c r="B12" s="98" t="s">
        <v>118</v>
      </c>
      <c r="C12" s="256" t="s">
        <v>206</v>
      </c>
      <c r="D12" s="257"/>
      <c r="E12" s="258"/>
      <c r="F12" s="84">
        <v>117</v>
      </c>
      <c r="G12" s="84">
        <v>39</v>
      </c>
      <c r="H12" s="84">
        <v>78</v>
      </c>
      <c r="I12" s="84">
        <v>43</v>
      </c>
      <c r="J12" s="84">
        <v>25</v>
      </c>
      <c r="K12" s="84">
        <v>26</v>
      </c>
      <c r="L12" s="84">
        <v>26</v>
      </c>
      <c r="M12" s="84">
        <v>26</v>
      </c>
      <c r="N12" s="84"/>
      <c r="O12" s="83"/>
      <c r="P12" s="83"/>
    </row>
    <row r="13" spans="1:16" ht="13.5" customHeight="1" thickBot="1">
      <c r="A13" s="97" t="s">
        <v>119</v>
      </c>
      <c r="B13" s="98" t="s">
        <v>120</v>
      </c>
      <c r="C13" s="256" t="s">
        <v>200</v>
      </c>
      <c r="D13" s="257"/>
      <c r="E13" s="258"/>
      <c r="F13" s="84">
        <v>292</v>
      </c>
      <c r="G13" s="84">
        <v>97</v>
      </c>
      <c r="H13" s="84">
        <v>195</v>
      </c>
      <c r="I13" s="84">
        <v>65</v>
      </c>
      <c r="J13" s="84">
        <v>73</v>
      </c>
      <c r="K13" s="84">
        <v>51</v>
      </c>
      <c r="L13" s="84">
        <v>48</v>
      </c>
      <c r="M13" s="84">
        <v>45</v>
      </c>
      <c r="N13" s="84">
        <v>51</v>
      </c>
      <c r="O13" s="83"/>
      <c r="P13" s="83"/>
    </row>
    <row r="14" spans="1:16" ht="13.5" customHeight="1" thickBot="1">
      <c r="A14" s="97" t="s">
        <v>121</v>
      </c>
      <c r="B14" s="98" t="s">
        <v>122</v>
      </c>
      <c r="C14" s="256" t="s">
        <v>200</v>
      </c>
      <c r="D14" s="257"/>
      <c r="E14" s="258"/>
      <c r="F14" s="84">
        <v>234</v>
      </c>
      <c r="G14" s="84">
        <f>F14-H14</f>
        <v>78</v>
      </c>
      <c r="H14" s="84">
        <v>156</v>
      </c>
      <c r="I14" s="84"/>
      <c r="J14" s="84">
        <v>156</v>
      </c>
      <c r="K14" s="84">
        <v>59</v>
      </c>
      <c r="L14" s="84">
        <v>35</v>
      </c>
      <c r="M14" s="84">
        <v>22</v>
      </c>
      <c r="N14" s="84">
        <v>40</v>
      </c>
      <c r="O14" s="83"/>
      <c r="P14" s="83"/>
    </row>
    <row r="15" spans="1:16" ht="13.5" customHeight="1" thickBot="1">
      <c r="A15" s="97" t="s">
        <v>123</v>
      </c>
      <c r="B15" s="98" t="s">
        <v>124</v>
      </c>
      <c r="C15" s="256" t="s">
        <v>200</v>
      </c>
      <c r="D15" s="257"/>
      <c r="E15" s="258"/>
      <c r="F15" s="84">
        <v>175</v>
      </c>
      <c r="G15" s="84">
        <v>58</v>
      </c>
      <c r="H15" s="84">
        <v>117</v>
      </c>
      <c r="I15" s="84">
        <v>107</v>
      </c>
      <c r="J15" s="84">
        <v>17</v>
      </c>
      <c r="K15" s="84">
        <v>33</v>
      </c>
      <c r="L15" s="84">
        <v>30</v>
      </c>
      <c r="M15" s="84">
        <v>28</v>
      </c>
      <c r="N15" s="84">
        <v>26</v>
      </c>
      <c r="O15" s="83"/>
      <c r="P15" s="83"/>
    </row>
    <row r="16" spans="1:16" ht="13.5" customHeight="1" thickBot="1">
      <c r="A16" s="97" t="s">
        <v>125</v>
      </c>
      <c r="B16" s="98" t="s">
        <v>215</v>
      </c>
      <c r="C16" s="256" t="s">
        <v>200</v>
      </c>
      <c r="D16" s="257"/>
      <c r="E16" s="258"/>
      <c r="F16" s="84">
        <v>234</v>
      </c>
      <c r="G16" s="84">
        <v>78</v>
      </c>
      <c r="H16" s="84">
        <v>156</v>
      </c>
      <c r="I16" s="84">
        <v>144</v>
      </c>
      <c r="J16" s="84">
        <v>19</v>
      </c>
      <c r="K16" s="84"/>
      <c r="L16" s="84">
        <v>68</v>
      </c>
      <c r="M16" s="84">
        <v>34</v>
      </c>
      <c r="N16" s="84">
        <v>54</v>
      </c>
      <c r="O16" s="83"/>
      <c r="P16" s="83"/>
    </row>
    <row r="17" spans="1:16" ht="13.5" thickBot="1">
      <c r="A17" s="97" t="s">
        <v>126</v>
      </c>
      <c r="B17" s="98" t="s">
        <v>129</v>
      </c>
      <c r="C17" s="256" t="s">
        <v>207</v>
      </c>
      <c r="D17" s="257"/>
      <c r="E17" s="258"/>
      <c r="F17" s="84">
        <v>117</v>
      </c>
      <c r="G17" s="84">
        <v>39</v>
      </c>
      <c r="H17" s="84">
        <v>78</v>
      </c>
      <c r="I17" s="84">
        <v>59</v>
      </c>
      <c r="J17" s="84">
        <v>19</v>
      </c>
      <c r="K17" s="84">
        <v>42</v>
      </c>
      <c r="L17" s="84">
        <v>36</v>
      </c>
      <c r="M17" s="84"/>
      <c r="N17" s="84"/>
      <c r="O17" s="83"/>
      <c r="P17" s="83"/>
    </row>
    <row r="18" spans="1:16" ht="13.5" customHeight="1" thickBot="1">
      <c r="A18" s="97" t="s">
        <v>128</v>
      </c>
      <c r="B18" s="98" t="s">
        <v>130</v>
      </c>
      <c r="C18" s="256" t="s">
        <v>200</v>
      </c>
      <c r="D18" s="257"/>
      <c r="E18" s="258"/>
      <c r="F18" s="84">
        <v>117</v>
      </c>
      <c r="G18" s="84">
        <v>39</v>
      </c>
      <c r="H18" s="84">
        <v>78</v>
      </c>
      <c r="I18" s="84">
        <v>55</v>
      </c>
      <c r="J18" s="84">
        <v>24</v>
      </c>
      <c r="K18" s="84"/>
      <c r="L18" s="84"/>
      <c r="M18" s="84"/>
      <c r="N18" s="84">
        <v>78</v>
      </c>
      <c r="O18" s="84"/>
      <c r="P18" s="83"/>
    </row>
    <row r="19" spans="1:16" ht="13.5" thickBot="1">
      <c r="A19" s="97"/>
      <c r="B19" s="98"/>
      <c r="C19" s="256"/>
      <c r="D19" s="257"/>
      <c r="E19" s="258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3"/>
    </row>
    <row r="20" spans="1:16" ht="13.5" customHeight="1" thickBot="1">
      <c r="A20" s="97" t="s">
        <v>216</v>
      </c>
      <c r="B20" s="98" t="s">
        <v>72</v>
      </c>
      <c r="C20" s="256" t="s">
        <v>223</v>
      </c>
      <c r="D20" s="257"/>
      <c r="E20" s="258"/>
      <c r="F20" s="84">
        <v>257</v>
      </c>
      <c r="G20" s="84">
        <f>F20-H20</f>
        <v>86</v>
      </c>
      <c r="H20" s="84">
        <v>171</v>
      </c>
      <c r="I20" s="84">
        <v>8</v>
      </c>
      <c r="J20" s="84">
        <v>163</v>
      </c>
      <c r="K20" s="84">
        <v>42</v>
      </c>
      <c r="L20" s="84">
        <v>54</v>
      </c>
      <c r="M20" s="84">
        <v>36</v>
      </c>
      <c r="N20" s="84">
        <v>39</v>
      </c>
      <c r="O20" s="83"/>
      <c r="P20" s="83"/>
    </row>
    <row r="21" spans="1:16" ht="13.5" customHeight="1" thickBot="1">
      <c r="A21" s="97" t="s">
        <v>217</v>
      </c>
      <c r="B21" s="98" t="s">
        <v>131</v>
      </c>
      <c r="C21" s="256" t="s">
        <v>207</v>
      </c>
      <c r="D21" s="257"/>
      <c r="E21" s="258"/>
      <c r="F21" s="84">
        <v>105</v>
      </c>
      <c r="G21" s="84">
        <f>F21-H21</f>
        <v>35</v>
      </c>
      <c r="H21" s="84">
        <v>70</v>
      </c>
      <c r="I21" s="84">
        <v>49</v>
      </c>
      <c r="J21" s="84">
        <v>22</v>
      </c>
      <c r="K21" s="84">
        <v>38</v>
      </c>
      <c r="L21" s="84">
        <v>32</v>
      </c>
      <c r="M21" s="84"/>
      <c r="N21" s="84"/>
      <c r="O21" s="83"/>
      <c r="P21" s="83"/>
    </row>
    <row r="22" spans="1:16" ht="13.5" thickBot="1">
      <c r="A22" s="86" t="s">
        <v>132</v>
      </c>
      <c r="B22" s="83" t="s">
        <v>133</v>
      </c>
      <c r="C22" s="251"/>
      <c r="D22" s="252"/>
      <c r="E22" s="253"/>
      <c r="F22" s="83">
        <f>SUM(F23:F26)</f>
        <v>836</v>
      </c>
      <c r="G22" s="83">
        <f aca="true" t="shared" si="2" ref="G22:P22">SUM(G23:G26)</f>
        <v>279</v>
      </c>
      <c r="H22" s="83">
        <f t="shared" si="2"/>
        <v>557</v>
      </c>
      <c r="I22" s="84">
        <f t="shared" si="2"/>
        <v>355</v>
      </c>
      <c r="J22" s="84">
        <f t="shared" si="2"/>
        <v>179</v>
      </c>
      <c r="K22" s="83">
        <f t="shared" si="2"/>
        <v>155</v>
      </c>
      <c r="L22" s="83">
        <f t="shared" si="2"/>
        <v>149</v>
      </c>
      <c r="M22" s="83">
        <f t="shared" si="2"/>
        <v>131</v>
      </c>
      <c r="N22" s="83">
        <f t="shared" si="2"/>
        <v>122</v>
      </c>
      <c r="O22" s="83">
        <f t="shared" si="2"/>
        <v>0</v>
      </c>
      <c r="P22" s="83">
        <f t="shared" si="2"/>
        <v>0</v>
      </c>
    </row>
    <row r="23" spans="1:16" ht="13.5" thickBot="1">
      <c r="A23" s="97" t="s">
        <v>218</v>
      </c>
      <c r="B23" s="98" t="s">
        <v>134</v>
      </c>
      <c r="C23" s="256" t="s">
        <v>208</v>
      </c>
      <c r="D23" s="257"/>
      <c r="E23" s="258"/>
      <c r="F23" s="84">
        <v>443</v>
      </c>
      <c r="G23" s="84">
        <v>148</v>
      </c>
      <c r="H23" s="84">
        <v>295</v>
      </c>
      <c r="I23" s="84">
        <v>211</v>
      </c>
      <c r="J23" s="84">
        <v>84</v>
      </c>
      <c r="K23" s="84">
        <v>65</v>
      </c>
      <c r="L23" s="84">
        <v>65</v>
      </c>
      <c r="M23" s="84">
        <v>71</v>
      </c>
      <c r="N23" s="84">
        <v>94</v>
      </c>
      <c r="O23" s="83"/>
      <c r="P23" s="83"/>
    </row>
    <row r="24" spans="1:16" ht="13.5" customHeight="1" thickBot="1">
      <c r="A24" s="97" t="s">
        <v>219</v>
      </c>
      <c r="B24" s="98" t="s">
        <v>135</v>
      </c>
      <c r="C24" s="256" t="s">
        <v>222</v>
      </c>
      <c r="D24" s="257"/>
      <c r="E24" s="258"/>
      <c r="F24" s="84">
        <v>135</v>
      </c>
      <c r="G24" s="84">
        <v>45</v>
      </c>
      <c r="H24" s="84">
        <v>90</v>
      </c>
      <c r="I24" s="84">
        <v>17</v>
      </c>
      <c r="J24" s="84">
        <v>50</v>
      </c>
      <c r="K24" s="84">
        <v>28</v>
      </c>
      <c r="L24" s="84">
        <v>30</v>
      </c>
      <c r="M24" s="84">
        <v>32</v>
      </c>
      <c r="N24" s="84"/>
      <c r="O24" s="83"/>
      <c r="P24" s="83"/>
    </row>
    <row r="25" spans="1:16" ht="13.5" customHeight="1" thickBot="1">
      <c r="A25" s="97" t="s">
        <v>220</v>
      </c>
      <c r="B25" s="98" t="s">
        <v>127</v>
      </c>
      <c r="C25" s="256" t="s">
        <v>200</v>
      </c>
      <c r="D25" s="257"/>
      <c r="E25" s="258"/>
      <c r="F25" s="84">
        <v>258</v>
      </c>
      <c r="G25" s="84">
        <v>86</v>
      </c>
      <c r="H25" s="84">
        <v>172</v>
      </c>
      <c r="I25" s="84">
        <v>127</v>
      </c>
      <c r="J25" s="84">
        <v>45</v>
      </c>
      <c r="K25" s="84">
        <v>62</v>
      </c>
      <c r="L25" s="84">
        <v>54</v>
      </c>
      <c r="M25" s="84">
        <v>28</v>
      </c>
      <c r="N25" s="84">
        <v>28</v>
      </c>
      <c r="O25" s="83"/>
      <c r="P25" s="83"/>
    </row>
    <row r="26" spans="1:16" ht="13.5" thickBot="1">
      <c r="A26" s="97"/>
      <c r="B26" s="98"/>
      <c r="C26" s="256"/>
      <c r="D26" s="257"/>
      <c r="E26" s="258"/>
      <c r="F26" s="84"/>
      <c r="G26" s="84"/>
      <c r="H26" s="84"/>
      <c r="I26" s="83"/>
      <c r="J26" s="83"/>
      <c r="K26" s="83"/>
      <c r="L26" s="83"/>
      <c r="M26" s="83"/>
      <c r="N26" s="83"/>
      <c r="O26" s="83"/>
      <c r="P26" s="83"/>
    </row>
    <row r="27" spans="1:16" ht="13.5" thickBot="1">
      <c r="A27" s="87"/>
      <c r="B27" s="88" t="s">
        <v>57</v>
      </c>
      <c r="C27" s="251"/>
      <c r="D27" s="252"/>
      <c r="E27" s="25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</row>
    <row r="28" spans="1:16" ht="13.5" thickBot="1">
      <c r="A28" s="87" t="s">
        <v>58</v>
      </c>
      <c r="B28" s="88" t="s">
        <v>59</v>
      </c>
      <c r="C28" s="251"/>
      <c r="D28" s="252"/>
      <c r="E28" s="253"/>
      <c r="F28" s="83">
        <f>SUM(F29:F34)</f>
        <v>524</v>
      </c>
      <c r="G28" s="83">
        <f aca="true" t="shared" si="3" ref="G28:P28">SUM(G29:G34)</f>
        <v>163</v>
      </c>
      <c r="H28" s="83">
        <f t="shared" si="3"/>
        <v>361</v>
      </c>
      <c r="I28" s="83">
        <f t="shared" si="3"/>
        <v>162</v>
      </c>
      <c r="J28" s="83">
        <f t="shared" si="3"/>
        <v>206</v>
      </c>
      <c r="K28" s="83">
        <f t="shared" si="3"/>
        <v>66</v>
      </c>
      <c r="L28" s="83">
        <f t="shared" si="3"/>
        <v>88</v>
      </c>
      <c r="M28" s="83">
        <f t="shared" si="3"/>
        <v>16</v>
      </c>
      <c r="N28" s="83">
        <f t="shared" si="3"/>
        <v>51</v>
      </c>
      <c r="O28" s="83">
        <f t="shared" si="3"/>
        <v>95</v>
      </c>
      <c r="P28" s="83">
        <f t="shared" si="3"/>
        <v>45</v>
      </c>
    </row>
    <row r="29" spans="1:16" ht="14.25" customHeight="1" thickBot="1">
      <c r="A29" s="89" t="s">
        <v>226</v>
      </c>
      <c r="B29" s="92" t="s">
        <v>150</v>
      </c>
      <c r="C29" s="259" t="s">
        <v>204</v>
      </c>
      <c r="D29" s="259"/>
      <c r="E29" s="260"/>
      <c r="F29" s="95">
        <f aca="true" t="shared" si="4" ref="F29:F34">SUM(G29:H29)</f>
        <v>183</v>
      </c>
      <c r="G29" s="95">
        <v>61</v>
      </c>
      <c r="H29" s="95">
        <v>122</v>
      </c>
      <c r="I29" s="95">
        <v>32</v>
      </c>
      <c r="J29" s="95">
        <v>90</v>
      </c>
      <c r="K29" s="95">
        <v>34</v>
      </c>
      <c r="L29" s="95">
        <v>88</v>
      </c>
      <c r="M29" s="95"/>
      <c r="N29" s="95"/>
      <c r="O29" s="95"/>
      <c r="P29" s="95"/>
    </row>
    <row r="30" spans="1:16" ht="12.75" customHeight="1" thickBot="1">
      <c r="A30" s="89" t="s">
        <v>227</v>
      </c>
      <c r="B30" s="90" t="s">
        <v>151</v>
      </c>
      <c r="C30" s="261" t="s">
        <v>201</v>
      </c>
      <c r="D30" s="259"/>
      <c r="E30" s="260"/>
      <c r="F30" s="95">
        <f t="shared" si="4"/>
        <v>48</v>
      </c>
      <c r="G30" s="95">
        <v>16</v>
      </c>
      <c r="H30" s="95">
        <v>32</v>
      </c>
      <c r="I30" s="95">
        <v>24</v>
      </c>
      <c r="J30" s="95">
        <v>8</v>
      </c>
      <c r="K30" s="95"/>
      <c r="L30" s="95"/>
      <c r="M30" s="95"/>
      <c r="N30" s="95"/>
      <c r="O30" s="95">
        <v>32</v>
      </c>
      <c r="P30" s="95"/>
    </row>
    <row r="31" spans="1:16" ht="13.5" customHeight="1" thickBot="1">
      <c r="A31" s="89" t="s">
        <v>228</v>
      </c>
      <c r="B31" s="90" t="s">
        <v>152</v>
      </c>
      <c r="C31" s="261" t="s">
        <v>201</v>
      </c>
      <c r="D31" s="259"/>
      <c r="E31" s="260"/>
      <c r="F31" s="95">
        <f t="shared" si="4"/>
        <v>72</v>
      </c>
      <c r="G31" s="95">
        <v>24</v>
      </c>
      <c r="H31" s="95">
        <v>48</v>
      </c>
      <c r="I31" s="95">
        <v>36</v>
      </c>
      <c r="J31" s="95">
        <v>12</v>
      </c>
      <c r="K31" s="95"/>
      <c r="L31" s="95"/>
      <c r="M31" s="95"/>
      <c r="N31" s="95"/>
      <c r="O31" s="95">
        <v>48</v>
      </c>
      <c r="P31" s="95"/>
    </row>
    <row r="32" spans="1:16" ht="13.5" customHeight="1" thickBot="1">
      <c r="A32" s="89" t="s">
        <v>229</v>
      </c>
      <c r="B32" s="90" t="s">
        <v>153</v>
      </c>
      <c r="C32" s="261" t="s">
        <v>202</v>
      </c>
      <c r="D32" s="259"/>
      <c r="E32" s="260"/>
      <c r="F32" s="95">
        <f t="shared" si="4"/>
        <v>48</v>
      </c>
      <c r="G32" s="95">
        <v>16</v>
      </c>
      <c r="H32" s="95">
        <v>32</v>
      </c>
      <c r="I32" s="95">
        <v>32</v>
      </c>
      <c r="J32" s="95">
        <v>7</v>
      </c>
      <c r="K32" s="95">
        <v>32</v>
      </c>
      <c r="L32" s="95"/>
      <c r="M32" s="95"/>
      <c r="N32" s="95"/>
      <c r="O32" s="95"/>
      <c r="P32" s="95"/>
    </row>
    <row r="33" spans="1:16" ht="13.5" thickBot="1">
      <c r="A33" s="89" t="s">
        <v>230</v>
      </c>
      <c r="B33" s="90" t="s">
        <v>191</v>
      </c>
      <c r="C33" s="261" t="s">
        <v>234</v>
      </c>
      <c r="D33" s="259"/>
      <c r="E33" s="260"/>
      <c r="F33" s="95">
        <f t="shared" si="4"/>
        <v>90</v>
      </c>
      <c r="G33" s="95">
        <v>30</v>
      </c>
      <c r="H33" s="95">
        <v>60</v>
      </c>
      <c r="I33" s="95">
        <v>30</v>
      </c>
      <c r="J33" s="95">
        <v>30</v>
      </c>
      <c r="K33" s="95"/>
      <c r="L33" s="95"/>
      <c r="M33" s="95"/>
      <c r="N33" s="95"/>
      <c r="O33" s="95">
        <v>15</v>
      </c>
      <c r="P33" s="95">
        <v>45</v>
      </c>
    </row>
    <row r="34" spans="1:16" ht="13.5" thickBot="1">
      <c r="A34" s="89" t="s">
        <v>231</v>
      </c>
      <c r="B34" s="90" t="s">
        <v>141</v>
      </c>
      <c r="C34" s="261" t="s">
        <v>200</v>
      </c>
      <c r="D34" s="259"/>
      <c r="E34" s="260"/>
      <c r="F34" s="95">
        <f t="shared" si="4"/>
        <v>83</v>
      </c>
      <c r="G34" s="95">
        <v>16</v>
      </c>
      <c r="H34" s="95">
        <v>67</v>
      </c>
      <c r="I34" s="95">
        <v>8</v>
      </c>
      <c r="J34" s="95">
        <v>59</v>
      </c>
      <c r="K34" s="95"/>
      <c r="L34" s="95"/>
      <c r="M34" s="95">
        <v>16</v>
      </c>
      <c r="N34" s="95">
        <v>51</v>
      </c>
      <c r="O34" s="95"/>
      <c r="P34" s="95"/>
    </row>
    <row r="35" spans="1:16" ht="13.5" thickBot="1">
      <c r="A35" s="89"/>
      <c r="B35" s="91"/>
      <c r="C35" s="261"/>
      <c r="D35" s="259"/>
      <c r="E35" s="260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1:16" ht="13.5" thickBot="1">
      <c r="A36" s="87" t="s">
        <v>60</v>
      </c>
      <c r="B36" s="88" t="s">
        <v>61</v>
      </c>
      <c r="C36" s="261"/>
      <c r="D36" s="259"/>
      <c r="E36" s="260"/>
      <c r="F36" s="99">
        <f>SUM(F37)</f>
        <v>1070</v>
      </c>
      <c r="G36" s="99">
        <f aca="true" t="shared" si="5" ref="G36:P36">SUM(G37)</f>
        <v>355</v>
      </c>
      <c r="H36" s="99">
        <f t="shared" si="5"/>
        <v>715</v>
      </c>
      <c r="I36" s="99">
        <f t="shared" si="5"/>
        <v>369</v>
      </c>
      <c r="J36" s="99">
        <f t="shared" si="5"/>
        <v>340</v>
      </c>
      <c r="K36" s="99">
        <f t="shared" si="5"/>
        <v>100</v>
      </c>
      <c r="L36" s="99">
        <f t="shared" si="5"/>
        <v>262</v>
      </c>
      <c r="M36" s="99">
        <f t="shared" si="5"/>
        <v>262</v>
      </c>
      <c r="N36" s="99">
        <f t="shared" si="5"/>
        <v>343</v>
      </c>
      <c r="O36" s="99">
        <f t="shared" si="5"/>
        <v>491</v>
      </c>
      <c r="P36" s="99">
        <f t="shared" si="5"/>
        <v>661</v>
      </c>
    </row>
    <row r="37" spans="1:16" ht="13.5" thickBot="1">
      <c r="A37" s="87" t="s">
        <v>62</v>
      </c>
      <c r="B37" s="88" t="s">
        <v>63</v>
      </c>
      <c r="C37" s="261"/>
      <c r="D37" s="259"/>
      <c r="E37" s="260"/>
      <c r="F37" s="99">
        <f>SUM(F40,F55)</f>
        <v>1070</v>
      </c>
      <c r="G37" s="99">
        <f>SUM(G40,G55)</f>
        <v>355</v>
      </c>
      <c r="H37" s="99">
        <f>SUM(H40,H55)</f>
        <v>715</v>
      </c>
      <c r="I37" s="99">
        <f>SUM(I40,I55)</f>
        <v>369</v>
      </c>
      <c r="J37" s="99">
        <f>SUM(J40,J55)</f>
        <v>340</v>
      </c>
      <c r="K37" s="99">
        <f aca="true" t="shared" si="6" ref="K37:P37">SUM(K38,K55)</f>
        <v>100</v>
      </c>
      <c r="L37" s="99">
        <f t="shared" si="6"/>
        <v>262</v>
      </c>
      <c r="M37" s="99">
        <f t="shared" si="6"/>
        <v>262</v>
      </c>
      <c r="N37" s="99">
        <f t="shared" si="6"/>
        <v>343</v>
      </c>
      <c r="O37" s="99">
        <f t="shared" si="6"/>
        <v>491</v>
      </c>
      <c r="P37" s="99">
        <f t="shared" si="6"/>
        <v>661</v>
      </c>
    </row>
    <row r="38" spans="1:16" ht="14.25" customHeight="1" thickBot="1">
      <c r="A38" s="87" t="s">
        <v>64</v>
      </c>
      <c r="B38" s="122" t="s">
        <v>154</v>
      </c>
      <c r="C38" s="262" t="s">
        <v>235</v>
      </c>
      <c r="D38" s="263"/>
      <c r="E38" s="264"/>
      <c r="F38" s="99">
        <f>SUM(F40)</f>
        <v>621</v>
      </c>
      <c r="G38" s="99">
        <f>SUM(G40)</f>
        <v>207</v>
      </c>
      <c r="H38" s="99">
        <f>SUM(H40)</f>
        <v>414</v>
      </c>
      <c r="I38" s="99">
        <f>SUM(I40)</f>
        <v>223</v>
      </c>
      <c r="J38" s="99">
        <f>SUM(J40)</f>
        <v>191</v>
      </c>
      <c r="K38" s="99">
        <f aca="true" t="shared" si="7" ref="K38:P38">SUM(K40,K53,K54)</f>
        <v>100</v>
      </c>
      <c r="L38" s="99">
        <f t="shared" si="7"/>
        <v>262</v>
      </c>
      <c r="M38" s="99">
        <f t="shared" si="7"/>
        <v>262</v>
      </c>
      <c r="N38" s="99">
        <f>SUM(N40,N53,N54)</f>
        <v>343</v>
      </c>
      <c r="O38" s="99">
        <f t="shared" si="7"/>
        <v>491</v>
      </c>
      <c r="P38" s="99">
        <f t="shared" si="7"/>
        <v>0</v>
      </c>
    </row>
    <row r="39" spans="1:16" ht="13.5" customHeight="1" hidden="1" thickBot="1">
      <c r="A39" s="89" t="s">
        <v>65</v>
      </c>
      <c r="B39" s="91" t="s">
        <v>66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</row>
    <row r="40" spans="1:16" ht="27" customHeight="1" thickBot="1">
      <c r="A40" s="124" t="s">
        <v>67</v>
      </c>
      <c r="B40" s="131" t="s">
        <v>155</v>
      </c>
      <c r="C40" s="261" t="s">
        <v>236</v>
      </c>
      <c r="D40" s="259"/>
      <c r="E40" s="260"/>
      <c r="F40" s="95">
        <f aca="true" t="shared" si="8" ref="F40:P40">SUM(F41:F52)</f>
        <v>621</v>
      </c>
      <c r="G40" s="95">
        <f t="shared" si="8"/>
        <v>207</v>
      </c>
      <c r="H40" s="95">
        <f t="shared" si="8"/>
        <v>414</v>
      </c>
      <c r="I40" s="95">
        <f t="shared" si="8"/>
        <v>223</v>
      </c>
      <c r="J40" s="95">
        <f t="shared" si="8"/>
        <v>191</v>
      </c>
      <c r="K40" s="95">
        <f t="shared" si="8"/>
        <v>28</v>
      </c>
      <c r="L40" s="95">
        <f t="shared" si="8"/>
        <v>82</v>
      </c>
      <c r="M40" s="95">
        <f t="shared" si="8"/>
        <v>82</v>
      </c>
      <c r="N40" s="95">
        <f t="shared" si="8"/>
        <v>163</v>
      </c>
      <c r="O40" s="95">
        <f t="shared" si="8"/>
        <v>59</v>
      </c>
      <c r="P40" s="95">
        <f t="shared" si="8"/>
        <v>0</v>
      </c>
    </row>
    <row r="41" spans="1:16" ht="12.75" customHeight="1" thickBot="1">
      <c r="A41" s="89" t="s">
        <v>65</v>
      </c>
      <c r="B41" s="92" t="s">
        <v>156</v>
      </c>
      <c r="C41" s="261"/>
      <c r="D41" s="259"/>
      <c r="E41" s="260"/>
      <c r="F41" s="95">
        <f>SUM(G41:H41)</f>
        <v>21</v>
      </c>
      <c r="G41" s="95">
        <v>7</v>
      </c>
      <c r="H41" s="95">
        <v>14</v>
      </c>
      <c r="I41" s="95">
        <v>14</v>
      </c>
      <c r="J41" s="95">
        <v>0</v>
      </c>
      <c r="K41" s="95">
        <v>14</v>
      </c>
      <c r="L41" s="95"/>
      <c r="M41" s="95"/>
      <c r="N41" s="95"/>
      <c r="O41" s="95"/>
      <c r="P41" s="95"/>
    </row>
    <row r="42" spans="1:16" ht="24" customHeight="1" thickBot="1">
      <c r="A42" s="123" t="s">
        <v>142</v>
      </c>
      <c r="B42" s="128" t="s">
        <v>157</v>
      </c>
      <c r="C42" s="261"/>
      <c r="D42" s="259"/>
      <c r="E42" s="260"/>
      <c r="F42" s="95">
        <f aca="true" t="shared" si="9" ref="F42:F52">SUM(G42:H42)</f>
        <v>21</v>
      </c>
      <c r="G42" s="95">
        <v>7</v>
      </c>
      <c r="H42" s="95">
        <v>14</v>
      </c>
      <c r="I42" s="95">
        <v>14</v>
      </c>
      <c r="J42" s="95">
        <v>0</v>
      </c>
      <c r="K42" s="95">
        <v>14</v>
      </c>
      <c r="L42" s="95"/>
      <c r="M42" s="95"/>
      <c r="N42" s="95"/>
      <c r="O42" s="95"/>
      <c r="P42" s="95"/>
    </row>
    <row r="43" spans="1:16" ht="18" customHeight="1" thickBot="1">
      <c r="A43" s="89" t="s">
        <v>158</v>
      </c>
      <c r="B43" s="92" t="s">
        <v>159</v>
      </c>
      <c r="C43" s="261"/>
      <c r="D43" s="259"/>
      <c r="E43" s="260"/>
      <c r="F43" s="95">
        <f t="shared" si="9"/>
        <v>33</v>
      </c>
      <c r="G43" s="95">
        <v>11</v>
      </c>
      <c r="H43" s="95">
        <v>22</v>
      </c>
      <c r="I43" s="95">
        <v>10</v>
      </c>
      <c r="J43" s="95">
        <v>12</v>
      </c>
      <c r="K43" s="95"/>
      <c r="L43" s="95">
        <v>22</v>
      </c>
      <c r="M43" s="95">
        <v>0</v>
      </c>
      <c r="N43" s="95">
        <v>0</v>
      </c>
      <c r="O43" s="95">
        <v>0</v>
      </c>
      <c r="P43" s="95">
        <f>SUM(P44:P46)</f>
        <v>0</v>
      </c>
    </row>
    <row r="44" spans="1:16" ht="25.5" customHeight="1" thickBot="1">
      <c r="A44" s="90" t="s">
        <v>165</v>
      </c>
      <c r="B44" s="90" t="s">
        <v>162</v>
      </c>
      <c r="C44" s="261"/>
      <c r="D44" s="259"/>
      <c r="E44" s="260"/>
      <c r="F44" s="95">
        <f t="shared" si="9"/>
        <v>39</v>
      </c>
      <c r="G44" s="95">
        <v>13</v>
      </c>
      <c r="H44" s="95">
        <v>26</v>
      </c>
      <c r="I44" s="95">
        <v>14</v>
      </c>
      <c r="J44" s="95">
        <v>12</v>
      </c>
      <c r="K44" s="95"/>
      <c r="L44" s="95">
        <v>26</v>
      </c>
      <c r="M44" s="95"/>
      <c r="N44" s="95">
        <v>0</v>
      </c>
      <c r="O44" s="95">
        <v>0</v>
      </c>
      <c r="P44" s="95"/>
    </row>
    <row r="45" spans="1:16" ht="12.75" customHeight="1" thickBot="1">
      <c r="A45" s="129" t="s">
        <v>160</v>
      </c>
      <c r="B45" s="90" t="s">
        <v>163</v>
      </c>
      <c r="C45" s="261"/>
      <c r="D45" s="259"/>
      <c r="E45" s="260"/>
      <c r="F45" s="95">
        <f t="shared" si="9"/>
        <v>105</v>
      </c>
      <c r="G45" s="95">
        <v>35</v>
      </c>
      <c r="H45" s="95">
        <v>70</v>
      </c>
      <c r="I45" s="95">
        <v>22</v>
      </c>
      <c r="J45" s="95">
        <v>48</v>
      </c>
      <c r="K45" s="95"/>
      <c r="L45" s="95">
        <v>34</v>
      </c>
      <c r="M45" s="95">
        <v>36</v>
      </c>
      <c r="N45" s="95"/>
      <c r="O45" s="95"/>
      <c r="P45" s="95"/>
    </row>
    <row r="46" spans="1:16" ht="25.5" customHeight="1" thickBot="1">
      <c r="A46" s="130" t="s">
        <v>161</v>
      </c>
      <c r="B46" s="91" t="s">
        <v>164</v>
      </c>
      <c r="C46" s="261"/>
      <c r="D46" s="259"/>
      <c r="E46" s="260"/>
      <c r="F46" s="95">
        <f t="shared" si="9"/>
        <v>33</v>
      </c>
      <c r="G46" s="95">
        <v>11</v>
      </c>
      <c r="H46" s="95">
        <v>22</v>
      </c>
      <c r="I46" s="95">
        <v>11</v>
      </c>
      <c r="J46" s="95">
        <v>11</v>
      </c>
      <c r="K46" s="95"/>
      <c r="L46" s="95"/>
      <c r="M46" s="95">
        <v>22</v>
      </c>
      <c r="N46" s="95"/>
      <c r="O46" s="95"/>
      <c r="P46" s="95"/>
    </row>
    <row r="47" spans="1:16" ht="25.5" customHeight="1" thickBot="1">
      <c r="A47" s="130" t="s">
        <v>166</v>
      </c>
      <c r="B47" s="91" t="s">
        <v>171</v>
      </c>
      <c r="C47" s="261"/>
      <c r="D47" s="259"/>
      <c r="E47" s="260"/>
      <c r="F47" s="95">
        <f t="shared" si="9"/>
        <v>36</v>
      </c>
      <c r="G47" s="95">
        <v>12</v>
      </c>
      <c r="H47" s="95">
        <v>24</v>
      </c>
      <c r="I47" s="95">
        <v>14</v>
      </c>
      <c r="J47" s="95">
        <v>10</v>
      </c>
      <c r="K47" s="95"/>
      <c r="L47" s="95"/>
      <c r="M47" s="95">
        <v>24</v>
      </c>
      <c r="N47" s="95"/>
      <c r="O47" s="95"/>
      <c r="P47" s="95"/>
    </row>
    <row r="48" spans="1:16" ht="25.5" customHeight="1" thickBot="1">
      <c r="A48" s="130" t="s">
        <v>167</v>
      </c>
      <c r="B48" s="91" t="s">
        <v>172</v>
      </c>
      <c r="C48" s="261"/>
      <c r="D48" s="259"/>
      <c r="E48" s="260"/>
      <c r="F48" s="95">
        <f t="shared" si="9"/>
        <v>81</v>
      </c>
      <c r="G48" s="95">
        <v>27</v>
      </c>
      <c r="H48" s="95">
        <v>54</v>
      </c>
      <c r="I48" s="95">
        <v>25</v>
      </c>
      <c r="J48" s="95">
        <v>29</v>
      </c>
      <c r="K48" s="95"/>
      <c r="L48" s="95"/>
      <c r="M48" s="95"/>
      <c r="N48" s="95">
        <v>54</v>
      </c>
      <c r="O48" s="95"/>
      <c r="P48" s="95"/>
    </row>
    <row r="49" spans="1:16" ht="25.5" customHeight="1" thickBot="1">
      <c r="A49" s="130" t="s">
        <v>168</v>
      </c>
      <c r="B49" s="91" t="s">
        <v>173</v>
      </c>
      <c r="C49" s="261"/>
      <c r="D49" s="259"/>
      <c r="E49" s="260"/>
      <c r="F49" s="95">
        <f t="shared" si="9"/>
        <v>33</v>
      </c>
      <c r="G49" s="95">
        <v>11</v>
      </c>
      <c r="H49" s="95">
        <v>22</v>
      </c>
      <c r="I49" s="95">
        <v>11</v>
      </c>
      <c r="J49" s="95">
        <v>11</v>
      </c>
      <c r="K49" s="95"/>
      <c r="L49" s="95"/>
      <c r="M49" s="95"/>
      <c r="N49" s="95">
        <v>22</v>
      </c>
      <c r="O49" s="95"/>
      <c r="P49" s="95"/>
    </row>
    <row r="50" spans="1:16" ht="25.5" customHeight="1" thickBot="1">
      <c r="A50" s="130" t="s">
        <v>169</v>
      </c>
      <c r="B50" s="91" t="s">
        <v>174</v>
      </c>
      <c r="C50" s="261"/>
      <c r="D50" s="259"/>
      <c r="E50" s="260"/>
      <c r="F50" s="95">
        <f t="shared" si="9"/>
        <v>48</v>
      </c>
      <c r="G50" s="95">
        <v>16</v>
      </c>
      <c r="H50" s="95">
        <v>32</v>
      </c>
      <c r="I50" s="95">
        <v>32</v>
      </c>
      <c r="J50" s="95">
        <v>0</v>
      </c>
      <c r="K50" s="95"/>
      <c r="L50" s="95"/>
      <c r="M50" s="95"/>
      <c r="N50" s="95">
        <v>32</v>
      </c>
      <c r="O50" s="95"/>
      <c r="P50" s="95"/>
    </row>
    <row r="51" spans="1:16" ht="25.5" customHeight="1" thickBot="1">
      <c r="A51" s="130" t="s">
        <v>170</v>
      </c>
      <c r="B51" s="91" t="s">
        <v>175</v>
      </c>
      <c r="C51" s="261"/>
      <c r="D51" s="259"/>
      <c r="E51" s="260"/>
      <c r="F51" s="95">
        <f t="shared" si="9"/>
        <v>90</v>
      </c>
      <c r="G51" s="95">
        <v>30</v>
      </c>
      <c r="H51" s="95">
        <v>60</v>
      </c>
      <c r="I51" s="95">
        <v>31</v>
      </c>
      <c r="J51" s="95">
        <v>29</v>
      </c>
      <c r="K51" s="95"/>
      <c r="L51" s="95"/>
      <c r="M51" s="95"/>
      <c r="N51" s="95">
        <v>55</v>
      </c>
      <c r="O51" s="95"/>
      <c r="P51" s="95"/>
    </row>
    <row r="52" spans="1:16" ht="25.5" customHeight="1" thickBot="1">
      <c r="A52" s="130" t="s">
        <v>177</v>
      </c>
      <c r="B52" s="91" t="s">
        <v>176</v>
      </c>
      <c r="C52" s="261"/>
      <c r="D52" s="259"/>
      <c r="E52" s="260"/>
      <c r="F52" s="95">
        <f t="shared" si="9"/>
        <v>81</v>
      </c>
      <c r="G52" s="95">
        <v>27</v>
      </c>
      <c r="H52" s="95">
        <v>54</v>
      </c>
      <c r="I52" s="95">
        <v>25</v>
      </c>
      <c r="J52" s="95">
        <v>29</v>
      </c>
      <c r="K52" s="95"/>
      <c r="L52" s="95"/>
      <c r="M52" s="95"/>
      <c r="N52" s="95"/>
      <c r="O52" s="95">
        <v>59</v>
      </c>
      <c r="P52" s="95"/>
    </row>
    <row r="53" spans="1:16" ht="12.75" customHeight="1" thickBot="1">
      <c r="A53" s="89" t="s">
        <v>147</v>
      </c>
      <c r="B53" s="91"/>
      <c r="C53" s="261" t="s">
        <v>237</v>
      </c>
      <c r="D53" s="259"/>
      <c r="E53" s="260"/>
      <c r="F53" s="95"/>
      <c r="G53" s="95"/>
      <c r="H53" s="95"/>
      <c r="I53" s="95"/>
      <c r="J53" s="95"/>
      <c r="K53" s="95">
        <v>72</v>
      </c>
      <c r="L53" s="95">
        <v>180</v>
      </c>
      <c r="M53" s="95">
        <v>180</v>
      </c>
      <c r="N53" s="95">
        <v>180</v>
      </c>
      <c r="O53" s="95">
        <v>144</v>
      </c>
      <c r="P53" s="95"/>
    </row>
    <row r="54" spans="1:16" ht="12.75" customHeight="1" thickBot="1">
      <c r="A54" s="89" t="s">
        <v>69</v>
      </c>
      <c r="B54" s="91"/>
      <c r="C54" s="261" t="s">
        <v>201</v>
      </c>
      <c r="D54" s="259"/>
      <c r="E54" s="260"/>
      <c r="F54" s="95"/>
      <c r="G54" s="95"/>
      <c r="H54" s="95"/>
      <c r="I54" s="95"/>
      <c r="J54" s="95"/>
      <c r="K54" s="95"/>
      <c r="L54" s="95"/>
      <c r="M54" s="95"/>
      <c r="N54" s="95"/>
      <c r="O54" s="95">
        <v>288</v>
      </c>
      <c r="P54" s="95"/>
    </row>
    <row r="55" spans="1:16" ht="12.75" customHeight="1" thickBot="1">
      <c r="A55" s="125" t="s">
        <v>70</v>
      </c>
      <c r="B55" s="126" t="s">
        <v>178</v>
      </c>
      <c r="C55" s="261" t="s">
        <v>203</v>
      </c>
      <c r="D55" s="259"/>
      <c r="E55" s="260"/>
      <c r="F55" s="99">
        <f aca="true" t="shared" si="10" ref="F55:O55">SUM(F56,F65,F67)</f>
        <v>449</v>
      </c>
      <c r="G55" s="99">
        <f t="shared" si="10"/>
        <v>148</v>
      </c>
      <c r="H55" s="99">
        <f t="shared" si="10"/>
        <v>301</v>
      </c>
      <c r="I55" s="99">
        <f t="shared" si="10"/>
        <v>146</v>
      </c>
      <c r="J55" s="99">
        <f t="shared" si="10"/>
        <v>149</v>
      </c>
      <c r="K55" s="99">
        <f t="shared" si="10"/>
        <v>0</v>
      </c>
      <c r="L55" s="99">
        <f t="shared" si="10"/>
        <v>0</v>
      </c>
      <c r="M55" s="99">
        <f t="shared" si="10"/>
        <v>0</v>
      </c>
      <c r="N55" s="99">
        <f t="shared" si="10"/>
        <v>0</v>
      </c>
      <c r="O55" s="99">
        <f t="shared" si="10"/>
        <v>0</v>
      </c>
      <c r="P55" s="99">
        <f>SUM(P56,P65,P67)</f>
        <v>661</v>
      </c>
    </row>
    <row r="56" spans="1:16" ht="12.75" customHeight="1" thickBot="1">
      <c r="A56" s="123" t="s">
        <v>144</v>
      </c>
      <c r="B56" s="127" t="s">
        <v>179</v>
      </c>
      <c r="C56" s="261" t="s">
        <v>234</v>
      </c>
      <c r="D56" s="259"/>
      <c r="E56" s="260"/>
      <c r="F56" s="95">
        <f>SUM(F57:F64)</f>
        <v>449</v>
      </c>
      <c r="G56" s="95">
        <f aca="true" t="shared" si="11" ref="G56:P56">SUM(G57:G64)</f>
        <v>148</v>
      </c>
      <c r="H56" s="95">
        <f t="shared" si="11"/>
        <v>301</v>
      </c>
      <c r="I56" s="95">
        <f t="shared" si="11"/>
        <v>146</v>
      </c>
      <c r="J56" s="95">
        <f t="shared" si="11"/>
        <v>149</v>
      </c>
      <c r="K56" s="95">
        <f t="shared" si="11"/>
        <v>0</v>
      </c>
      <c r="L56" s="95">
        <f t="shared" si="11"/>
        <v>0</v>
      </c>
      <c r="M56" s="95">
        <f t="shared" si="11"/>
        <v>0</v>
      </c>
      <c r="N56" s="95">
        <f t="shared" si="11"/>
        <v>0</v>
      </c>
      <c r="O56" s="95">
        <f t="shared" si="11"/>
        <v>0</v>
      </c>
      <c r="P56" s="95">
        <f t="shared" si="11"/>
        <v>301</v>
      </c>
    </row>
    <row r="57" spans="1:16" ht="12.75" customHeight="1" thickBot="1">
      <c r="A57" s="123" t="s">
        <v>65</v>
      </c>
      <c r="B57" s="127" t="s">
        <v>180</v>
      </c>
      <c r="C57" s="261"/>
      <c r="D57" s="259"/>
      <c r="E57" s="260"/>
      <c r="F57" s="95">
        <f>SUM(G57:H57)</f>
        <v>36</v>
      </c>
      <c r="G57" s="95">
        <v>12</v>
      </c>
      <c r="H57" s="95">
        <v>24</v>
      </c>
      <c r="I57" s="95">
        <v>18</v>
      </c>
      <c r="J57" s="95">
        <v>0</v>
      </c>
      <c r="K57" s="95"/>
      <c r="L57" s="95"/>
      <c r="M57" s="95"/>
      <c r="N57" s="95"/>
      <c r="O57" s="95"/>
      <c r="P57" s="95">
        <v>24</v>
      </c>
    </row>
    <row r="58" spans="1:16" ht="12.75" customHeight="1" thickBot="1">
      <c r="A58" s="123" t="s">
        <v>143</v>
      </c>
      <c r="B58" s="123" t="s">
        <v>181</v>
      </c>
      <c r="C58" s="261"/>
      <c r="D58" s="259"/>
      <c r="E58" s="260"/>
      <c r="F58" s="95">
        <f aca="true" t="shared" si="12" ref="F58:F64">SUM(G58:H58)</f>
        <v>66</v>
      </c>
      <c r="G58" s="95">
        <v>22</v>
      </c>
      <c r="H58" s="95">
        <v>44</v>
      </c>
      <c r="I58" s="95">
        <v>20</v>
      </c>
      <c r="J58" s="95">
        <v>24</v>
      </c>
      <c r="K58" s="95"/>
      <c r="L58" s="95"/>
      <c r="M58" s="95"/>
      <c r="N58" s="95"/>
      <c r="O58" s="95"/>
      <c r="P58" s="95">
        <v>44</v>
      </c>
    </row>
    <row r="59" spans="1:16" ht="12.75" customHeight="1" thickBot="1">
      <c r="A59" s="123" t="s">
        <v>145</v>
      </c>
      <c r="B59" s="123" t="s">
        <v>182</v>
      </c>
      <c r="C59" s="261"/>
      <c r="D59" s="259"/>
      <c r="E59" s="260"/>
      <c r="F59" s="95">
        <f t="shared" si="12"/>
        <v>60</v>
      </c>
      <c r="G59" s="95">
        <v>20</v>
      </c>
      <c r="H59" s="95">
        <v>40</v>
      </c>
      <c r="I59" s="95">
        <v>18</v>
      </c>
      <c r="J59" s="95">
        <v>22</v>
      </c>
      <c r="K59" s="95"/>
      <c r="L59" s="95"/>
      <c r="M59" s="95"/>
      <c r="N59" s="95"/>
      <c r="O59" s="95"/>
      <c r="P59" s="95">
        <v>40</v>
      </c>
    </row>
    <row r="60" spans="1:16" ht="12.75" customHeight="1" thickBot="1">
      <c r="A60" s="123" t="s">
        <v>146</v>
      </c>
      <c r="B60" s="123" t="s">
        <v>183</v>
      </c>
      <c r="C60" s="261"/>
      <c r="D60" s="259"/>
      <c r="E60" s="260"/>
      <c r="F60" s="95">
        <f t="shared" si="12"/>
        <v>66</v>
      </c>
      <c r="G60" s="95">
        <v>22</v>
      </c>
      <c r="H60" s="95">
        <v>44</v>
      </c>
      <c r="I60" s="95">
        <v>20</v>
      </c>
      <c r="J60" s="95">
        <v>24</v>
      </c>
      <c r="K60" s="95"/>
      <c r="L60" s="95"/>
      <c r="M60" s="95"/>
      <c r="N60" s="95"/>
      <c r="O60" s="95"/>
      <c r="P60" s="95">
        <v>44</v>
      </c>
    </row>
    <row r="61" spans="1:16" ht="12.75" customHeight="1" thickBot="1">
      <c r="A61" s="123" t="s">
        <v>160</v>
      </c>
      <c r="B61" s="91" t="s">
        <v>187</v>
      </c>
      <c r="C61" s="261"/>
      <c r="D61" s="259"/>
      <c r="E61" s="260"/>
      <c r="F61" s="95">
        <f t="shared" si="12"/>
        <v>63</v>
      </c>
      <c r="G61" s="95">
        <v>21</v>
      </c>
      <c r="H61" s="95">
        <v>42</v>
      </c>
      <c r="I61" s="95">
        <v>20</v>
      </c>
      <c r="J61" s="95">
        <v>22</v>
      </c>
      <c r="K61" s="95"/>
      <c r="L61" s="95"/>
      <c r="M61" s="95"/>
      <c r="N61" s="95"/>
      <c r="O61" s="95"/>
      <c r="P61" s="95">
        <v>42</v>
      </c>
    </row>
    <row r="62" spans="1:16" ht="12.75" customHeight="1" thickBot="1">
      <c r="A62" s="123" t="s">
        <v>184</v>
      </c>
      <c r="B62" s="91" t="s">
        <v>188</v>
      </c>
      <c r="C62" s="261"/>
      <c r="D62" s="259"/>
      <c r="E62" s="260"/>
      <c r="F62" s="95">
        <f t="shared" si="12"/>
        <v>45</v>
      </c>
      <c r="G62" s="95">
        <v>15</v>
      </c>
      <c r="H62" s="95">
        <v>30</v>
      </c>
      <c r="I62" s="95">
        <v>15</v>
      </c>
      <c r="J62" s="95">
        <v>15</v>
      </c>
      <c r="K62" s="95"/>
      <c r="L62" s="95"/>
      <c r="M62" s="95"/>
      <c r="N62" s="95"/>
      <c r="O62" s="95"/>
      <c r="P62" s="95">
        <v>30</v>
      </c>
    </row>
    <row r="63" spans="1:16" ht="12.75" customHeight="1" thickBot="1">
      <c r="A63" s="123" t="s">
        <v>185</v>
      </c>
      <c r="B63" s="91" t="s">
        <v>189</v>
      </c>
      <c r="C63" s="261"/>
      <c r="D63" s="259"/>
      <c r="E63" s="260"/>
      <c r="F63" s="95">
        <f t="shared" si="12"/>
        <v>45</v>
      </c>
      <c r="G63" s="95">
        <v>15</v>
      </c>
      <c r="H63" s="95">
        <v>30</v>
      </c>
      <c r="I63" s="95">
        <v>15</v>
      </c>
      <c r="J63" s="95">
        <v>15</v>
      </c>
      <c r="K63" s="95"/>
      <c r="L63" s="95"/>
      <c r="M63" s="95"/>
      <c r="N63" s="95"/>
      <c r="O63" s="95"/>
      <c r="P63" s="95">
        <v>30</v>
      </c>
    </row>
    <row r="64" spans="1:16" ht="12.75" customHeight="1" thickBot="1">
      <c r="A64" s="123" t="s">
        <v>186</v>
      </c>
      <c r="B64" s="91" t="s">
        <v>190</v>
      </c>
      <c r="C64" s="261"/>
      <c r="D64" s="259"/>
      <c r="E64" s="260"/>
      <c r="F64" s="95">
        <f t="shared" si="12"/>
        <v>68</v>
      </c>
      <c r="G64" s="95">
        <v>21</v>
      </c>
      <c r="H64" s="95">
        <v>47</v>
      </c>
      <c r="I64" s="95">
        <v>20</v>
      </c>
      <c r="J64" s="95">
        <v>27</v>
      </c>
      <c r="K64" s="95"/>
      <c r="L64" s="95"/>
      <c r="M64" s="95"/>
      <c r="N64" s="95"/>
      <c r="O64" s="95"/>
      <c r="P64" s="95">
        <v>47</v>
      </c>
    </row>
    <row r="65" spans="1:16" ht="12.75" customHeight="1" thickBot="1">
      <c r="A65" s="89" t="s">
        <v>148</v>
      </c>
      <c r="B65" s="91"/>
      <c r="C65" s="261" t="s">
        <v>238</v>
      </c>
      <c r="D65" s="259"/>
      <c r="E65" s="260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>
        <v>180</v>
      </c>
    </row>
    <row r="66" spans="1:16" ht="12.75" customHeight="1" thickBot="1">
      <c r="A66" s="89"/>
      <c r="B66" s="91"/>
      <c r="C66" s="261"/>
      <c r="D66" s="259"/>
      <c r="E66" s="260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44">
        <v>0</v>
      </c>
    </row>
    <row r="67" spans="1:16" ht="12.75" customHeight="1" thickBot="1">
      <c r="A67" s="89" t="s">
        <v>137</v>
      </c>
      <c r="B67" s="91"/>
      <c r="C67" s="261" t="s">
        <v>234</v>
      </c>
      <c r="D67" s="259"/>
      <c r="E67" s="260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>
        <v>180</v>
      </c>
    </row>
    <row r="68" spans="1:16" ht="13.5" thickBot="1">
      <c r="A68" s="87" t="s">
        <v>71</v>
      </c>
      <c r="B68" s="88" t="s">
        <v>72</v>
      </c>
      <c r="C68" s="251" t="s">
        <v>234</v>
      </c>
      <c r="D68" s="252"/>
      <c r="E68" s="253"/>
      <c r="F68" s="83">
        <v>80</v>
      </c>
      <c r="G68" s="100">
        <v>40</v>
      </c>
      <c r="H68" s="83">
        <v>40</v>
      </c>
      <c r="I68" s="83">
        <v>8</v>
      </c>
      <c r="J68" s="83">
        <v>32</v>
      </c>
      <c r="K68" s="84"/>
      <c r="L68" s="84"/>
      <c r="M68" s="84"/>
      <c r="N68" s="84"/>
      <c r="O68" s="84">
        <v>20</v>
      </c>
      <c r="P68" s="84">
        <v>20</v>
      </c>
    </row>
    <row r="69" spans="1:16" ht="14.25" thickBot="1">
      <c r="A69" s="101"/>
      <c r="B69" s="102" t="s">
        <v>138</v>
      </c>
      <c r="C69" s="265"/>
      <c r="D69" s="266"/>
      <c r="E69" s="267"/>
      <c r="F69" s="84">
        <f>SUM(F68,F37,F28,F10)</f>
        <v>4158</v>
      </c>
      <c r="G69" s="84">
        <f>SUM(G68,G37,G28,G10)</f>
        <v>1386</v>
      </c>
      <c r="H69" s="84">
        <f>SUM(H68,H37,H28,H10)</f>
        <v>2772</v>
      </c>
      <c r="I69" s="84">
        <f>SUM(I68,I37,I28,I10)</f>
        <v>1424</v>
      </c>
      <c r="J69" s="84">
        <f>SUM(J68,J37,J28,J10)</f>
        <v>1275</v>
      </c>
      <c r="K69" s="84">
        <f aca="true" t="shared" si="13" ref="K69:P69">SUM(K40,K56,K28,K10,K68)</f>
        <v>540</v>
      </c>
      <c r="L69" s="84">
        <f t="shared" si="13"/>
        <v>648</v>
      </c>
      <c r="M69" s="84">
        <f t="shared" si="13"/>
        <v>420</v>
      </c>
      <c r="N69" s="84">
        <f t="shared" si="13"/>
        <v>624</v>
      </c>
      <c r="O69" s="84">
        <f t="shared" si="13"/>
        <v>174</v>
      </c>
      <c r="P69" s="84">
        <f t="shared" si="13"/>
        <v>366</v>
      </c>
    </row>
    <row r="70" spans="1:16" ht="13.5" thickBot="1">
      <c r="A70" s="89"/>
      <c r="B70" s="88" t="s">
        <v>73</v>
      </c>
      <c r="C70" s="256"/>
      <c r="D70" s="257"/>
      <c r="E70" s="258"/>
      <c r="F70" s="84"/>
      <c r="G70" s="84"/>
      <c r="H70" s="84"/>
      <c r="I70" s="85"/>
      <c r="J70" s="84"/>
      <c r="K70" s="84"/>
      <c r="L70" s="84"/>
      <c r="M70" s="84"/>
      <c r="N70" s="84"/>
      <c r="O70" s="84"/>
      <c r="P70" s="84"/>
    </row>
    <row r="71" spans="1:16" ht="13.5" thickBot="1">
      <c r="A71" s="89" t="s">
        <v>74</v>
      </c>
      <c r="B71" s="91" t="s">
        <v>41</v>
      </c>
      <c r="C71" s="256"/>
      <c r="D71" s="257"/>
      <c r="E71" s="258"/>
      <c r="F71" s="84">
        <v>936</v>
      </c>
      <c r="G71" s="84"/>
      <c r="H71" s="84">
        <f>SUM(K71:P71)</f>
        <v>936</v>
      </c>
      <c r="I71" s="85"/>
      <c r="J71" s="84"/>
      <c r="K71" s="84">
        <f aca="true" t="shared" si="14" ref="K71:P71">SUM(K53,K65)</f>
        <v>72</v>
      </c>
      <c r="L71" s="84">
        <f t="shared" si="14"/>
        <v>180</v>
      </c>
      <c r="M71" s="84">
        <f t="shared" si="14"/>
        <v>180</v>
      </c>
      <c r="N71" s="84">
        <f t="shared" si="14"/>
        <v>180</v>
      </c>
      <c r="O71" s="84">
        <f t="shared" si="14"/>
        <v>144</v>
      </c>
      <c r="P71" s="84">
        <f t="shared" si="14"/>
        <v>180</v>
      </c>
    </row>
    <row r="72" spans="1:16" ht="13.5" thickBot="1">
      <c r="A72" s="81" t="s">
        <v>75</v>
      </c>
      <c r="B72" s="82" t="s">
        <v>42</v>
      </c>
      <c r="C72" s="256"/>
      <c r="D72" s="257"/>
      <c r="E72" s="258"/>
      <c r="F72" s="84">
        <v>468</v>
      </c>
      <c r="G72" s="84"/>
      <c r="H72" s="84">
        <f>SUM(K72:P72)</f>
        <v>468</v>
      </c>
      <c r="I72" s="85"/>
      <c r="J72" s="84"/>
      <c r="K72" s="84">
        <f>SUM(K54,K67,K66)</f>
        <v>0</v>
      </c>
      <c r="L72" s="84">
        <f>SUM(L54,L67,L66)</f>
        <v>0</v>
      </c>
      <c r="M72" s="84">
        <f>SUM(M54,M67,M66)</f>
        <v>0</v>
      </c>
      <c r="N72" s="84">
        <f>SUM(N54,N67,N66)</f>
        <v>0</v>
      </c>
      <c r="O72" s="84">
        <f>SUM(O54,O67)</f>
        <v>288</v>
      </c>
      <c r="P72" s="84">
        <f>SUM(P54,P67,P66)</f>
        <v>180</v>
      </c>
    </row>
    <row r="73" spans="1:16" ht="14.25" thickBot="1">
      <c r="A73" s="132"/>
      <c r="B73" s="105" t="s">
        <v>139</v>
      </c>
      <c r="C73" s="256"/>
      <c r="D73" s="257"/>
      <c r="E73" s="258"/>
      <c r="F73" s="104">
        <f>SUM(F69,F71,F72)</f>
        <v>5562</v>
      </c>
      <c r="G73" s="103">
        <f aca="true" t="shared" si="15" ref="G73:P73">SUM(G69,G71,G72)</f>
        <v>1386</v>
      </c>
      <c r="H73" s="104">
        <f t="shared" si="15"/>
        <v>4176</v>
      </c>
      <c r="I73" s="103">
        <f t="shared" si="15"/>
        <v>1424</v>
      </c>
      <c r="J73" s="104">
        <f t="shared" si="15"/>
        <v>1275</v>
      </c>
      <c r="K73" s="103">
        <f t="shared" si="15"/>
        <v>612</v>
      </c>
      <c r="L73" s="104">
        <f t="shared" si="15"/>
        <v>828</v>
      </c>
      <c r="M73" s="103">
        <f t="shared" si="15"/>
        <v>600</v>
      </c>
      <c r="N73" s="104">
        <f t="shared" si="15"/>
        <v>804</v>
      </c>
      <c r="O73" s="103">
        <f t="shared" si="15"/>
        <v>606</v>
      </c>
      <c r="P73" s="104">
        <f t="shared" si="15"/>
        <v>726</v>
      </c>
    </row>
    <row r="74" spans="1:16" ht="13.5" thickBot="1">
      <c r="A74" s="134" t="s">
        <v>192</v>
      </c>
      <c r="B74" s="135" t="s">
        <v>193</v>
      </c>
      <c r="C74" s="256"/>
      <c r="D74" s="257"/>
      <c r="E74" s="258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</row>
    <row r="75" spans="1:16" ht="27" customHeight="1" thickBot="1">
      <c r="A75" s="229" t="s">
        <v>225</v>
      </c>
      <c r="B75" s="230"/>
      <c r="C75" s="230"/>
      <c r="D75" s="230"/>
      <c r="E75" s="230"/>
      <c r="F75" s="230"/>
      <c r="G75" s="231"/>
      <c r="H75" s="208" t="s">
        <v>46</v>
      </c>
      <c r="I75" s="206" t="s">
        <v>195</v>
      </c>
      <c r="J75" s="207"/>
      <c r="K75" s="96">
        <f aca="true" t="shared" si="16" ref="K75:P75">SUM(K11,K22,K28,K40,K56,K68)</f>
        <v>540</v>
      </c>
      <c r="L75" s="96">
        <f t="shared" si="16"/>
        <v>648</v>
      </c>
      <c r="M75" s="96">
        <f t="shared" si="16"/>
        <v>420</v>
      </c>
      <c r="N75" s="96">
        <f t="shared" si="16"/>
        <v>624</v>
      </c>
      <c r="O75" s="96">
        <f t="shared" si="16"/>
        <v>174</v>
      </c>
      <c r="P75" s="96">
        <f t="shared" si="16"/>
        <v>366</v>
      </c>
    </row>
    <row r="76" spans="1:16" ht="24.75" customHeight="1" thickBot="1">
      <c r="A76" s="232"/>
      <c r="B76" s="233"/>
      <c r="C76" s="233"/>
      <c r="D76" s="233"/>
      <c r="E76" s="233"/>
      <c r="F76" s="233"/>
      <c r="G76" s="234"/>
      <c r="H76" s="209"/>
      <c r="I76" s="238" t="s">
        <v>196</v>
      </c>
      <c r="J76" s="239"/>
      <c r="K76" s="133">
        <f aca="true" t="shared" si="17" ref="K76:P76">SUM(K53,K65)</f>
        <v>72</v>
      </c>
      <c r="L76" s="133">
        <f t="shared" si="17"/>
        <v>180</v>
      </c>
      <c r="M76" s="133">
        <f t="shared" si="17"/>
        <v>180</v>
      </c>
      <c r="N76" s="133">
        <f t="shared" si="17"/>
        <v>180</v>
      </c>
      <c r="O76" s="133">
        <f t="shared" si="17"/>
        <v>144</v>
      </c>
      <c r="P76" s="133">
        <f t="shared" si="17"/>
        <v>180</v>
      </c>
    </row>
    <row r="77" spans="1:16" ht="26.25" customHeight="1" thickBot="1">
      <c r="A77" s="232"/>
      <c r="B77" s="233"/>
      <c r="C77" s="233"/>
      <c r="D77" s="233"/>
      <c r="E77" s="233"/>
      <c r="F77" s="233"/>
      <c r="G77" s="234"/>
      <c r="H77" s="209"/>
      <c r="I77" s="254" t="s">
        <v>197</v>
      </c>
      <c r="J77" s="255"/>
      <c r="K77" s="133">
        <f aca="true" t="shared" si="18" ref="K77:P77">SUM(K54,K66,K67)</f>
        <v>0</v>
      </c>
      <c r="L77" s="133">
        <f t="shared" si="18"/>
        <v>0</v>
      </c>
      <c r="M77" s="133">
        <f t="shared" si="18"/>
        <v>0</v>
      </c>
      <c r="N77" s="133">
        <f t="shared" si="18"/>
        <v>0</v>
      </c>
      <c r="O77" s="133">
        <f t="shared" si="18"/>
        <v>288</v>
      </c>
      <c r="P77" s="133">
        <f t="shared" si="18"/>
        <v>180</v>
      </c>
    </row>
    <row r="78" spans="1:16" ht="13.5" thickBot="1">
      <c r="A78" s="232"/>
      <c r="B78" s="233"/>
      <c r="C78" s="233"/>
      <c r="D78" s="233"/>
      <c r="E78" s="233"/>
      <c r="F78" s="233"/>
      <c r="G78" s="234"/>
      <c r="H78" s="209"/>
      <c r="I78" s="238" t="s">
        <v>76</v>
      </c>
      <c r="J78" s="239"/>
      <c r="K78" s="133">
        <v>0</v>
      </c>
      <c r="L78" s="95">
        <v>1</v>
      </c>
      <c r="M78" s="95">
        <v>2</v>
      </c>
      <c r="N78" s="95">
        <v>1</v>
      </c>
      <c r="O78" s="95">
        <v>1</v>
      </c>
      <c r="P78" s="95">
        <v>1</v>
      </c>
    </row>
    <row r="79" spans="1:16" ht="13.5" thickBot="1">
      <c r="A79" s="232"/>
      <c r="B79" s="233"/>
      <c r="C79" s="233"/>
      <c r="D79" s="233"/>
      <c r="E79" s="233"/>
      <c r="F79" s="233"/>
      <c r="G79" s="234"/>
      <c r="H79" s="209"/>
      <c r="I79" s="238" t="s">
        <v>198</v>
      </c>
      <c r="J79" s="239"/>
      <c r="K79" s="133">
        <v>1</v>
      </c>
      <c r="L79" s="95">
        <v>2</v>
      </c>
      <c r="M79" s="95">
        <v>0</v>
      </c>
      <c r="N79" s="95">
        <v>7</v>
      </c>
      <c r="O79" s="95">
        <v>4</v>
      </c>
      <c r="P79" s="95">
        <v>3</v>
      </c>
    </row>
    <row r="80" spans="1:16" ht="13.5" customHeight="1" thickBot="1">
      <c r="A80" s="235"/>
      <c r="B80" s="236"/>
      <c r="C80" s="236"/>
      <c r="D80" s="236"/>
      <c r="E80" s="236"/>
      <c r="F80" s="236"/>
      <c r="G80" s="237"/>
      <c r="H80" s="210"/>
      <c r="I80" s="238" t="s">
        <v>37</v>
      </c>
      <c r="J80" s="239"/>
      <c r="K80" s="133"/>
      <c r="L80" s="95">
        <v>0</v>
      </c>
      <c r="M80" s="95">
        <v>0</v>
      </c>
      <c r="N80" s="95">
        <v>0</v>
      </c>
      <c r="O80" s="95">
        <v>1</v>
      </c>
      <c r="P80" s="95">
        <v>1</v>
      </c>
    </row>
    <row r="81" spans="1:16" ht="13.5" customHeight="1">
      <c r="A81" s="136"/>
      <c r="B81" s="136"/>
      <c r="C81" s="136"/>
      <c r="D81" s="136"/>
      <c r="E81" s="136"/>
      <c r="F81" s="136"/>
      <c r="G81" s="136"/>
      <c r="H81" s="137"/>
      <c r="I81" s="138"/>
      <c r="J81" s="138"/>
      <c r="K81" s="139"/>
      <c r="L81" s="139"/>
      <c r="M81" s="139"/>
      <c r="N81" s="139"/>
      <c r="O81" s="139"/>
      <c r="P81" s="139"/>
    </row>
    <row r="82" spans="1:16" ht="13.5" customHeight="1">
      <c r="A82" s="140" t="s">
        <v>199</v>
      </c>
      <c r="B82" s="140"/>
      <c r="C82" s="140"/>
      <c r="D82" s="140"/>
      <c r="E82" s="140"/>
      <c r="F82" s="140"/>
      <c r="G82" s="140"/>
      <c r="H82" s="137"/>
      <c r="I82" s="141"/>
      <c r="J82" s="141"/>
      <c r="K82" s="142"/>
      <c r="L82" s="142"/>
      <c r="M82" s="142"/>
      <c r="N82" s="142"/>
      <c r="O82" s="142"/>
      <c r="P82" s="139"/>
    </row>
    <row r="83" spans="1:16" ht="13.5" customHeight="1">
      <c r="A83" s="140" t="s">
        <v>221</v>
      </c>
      <c r="B83" s="140"/>
      <c r="C83" s="140"/>
      <c r="D83" s="140"/>
      <c r="E83" s="140"/>
      <c r="F83" s="140"/>
      <c r="G83" s="140"/>
      <c r="H83" s="137"/>
      <c r="I83" s="141"/>
      <c r="J83" s="141"/>
      <c r="K83" s="142"/>
      <c r="L83" s="142"/>
      <c r="M83" s="142"/>
      <c r="N83" s="142"/>
      <c r="O83" s="142"/>
      <c r="P83" s="139"/>
    </row>
    <row r="84" spans="1:15" ht="12.75">
      <c r="A84" s="7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</row>
    <row r="85" spans="1:5" ht="12.75">
      <c r="A85" s="65" t="s">
        <v>77</v>
      </c>
      <c r="E85" s="65" t="s">
        <v>78</v>
      </c>
    </row>
    <row r="86" ht="3" customHeight="1" thickBot="1">
      <c r="A86" s="22"/>
    </row>
    <row r="87" spans="1:19" ht="53.25" customHeight="1" thickBot="1">
      <c r="A87" s="93" t="s">
        <v>33</v>
      </c>
      <c r="B87" s="94" t="s">
        <v>79</v>
      </c>
      <c r="C87" s="94" t="s">
        <v>80</v>
      </c>
      <c r="D87" s="94" t="s">
        <v>81</v>
      </c>
      <c r="S87">
        <v>0</v>
      </c>
    </row>
    <row r="88" spans="1:6" ht="16.5" customHeight="1" thickBot="1">
      <c r="A88" s="106" t="s">
        <v>68</v>
      </c>
      <c r="B88" s="107" t="s">
        <v>239</v>
      </c>
      <c r="C88" s="107"/>
      <c r="D88" s="115"/>
      <c r="E88" s="121">
        <v>756</v>
      </c>
      <c r="F88" s="121"/>
    </row>
    <row r="89" spans="1:6" ht="17.25" customHeight="1" thickBot="1">
      <c r="A89" s="106" t="s">
        <v>69</v>
      </c>
      <c r="B89" s="107" t="s">
        <v>240</v>
      </c>
      <c r="C89" s="107"/>
      <c r="D89" s="115"/>
      <c r="E89" s="119"/>
      <c r="F89" s="119">
        <v>288</v>
      </c>
    </row>
    <row r="90" spans="1:6" ht="15.75" thickBot="1">
      <c r="A90" s="106" t="s">
        <v>136</v>
      </c>
      <c r="B90" s="107" t="s">
        <v>241</v>
      </c>
      <c r="C90" s="116"/>
      <c r="D90" s="117"/>
      <c r="E90" s="120">
        <v>180</v>
      </c>
      <c r="F90" s="120"/>
    </row>
    <row r="91" spans="1:6" ht="14.25" customHeight="1" thickBot="1">
      <c r="A91" s="109" t="s">
        <v>137</v>
      </c>
      <c r="B91" s="114" t="s">
        <v>242</v>
      </c>
      <c r="C91" s="118"/>
      <c r="D91" s="118"/>
      <c r="E91" s="119"/>
      <c r="F91" s="119">
        <v>180</v>
      </c>
    </row>
    <row r="92" spans="1:6" ht="15.75" thickBot="1">
      <c r="A92" s="106"/>
      <c r="B92" s="107" t="s">
        <v>243</v>
      </c>
      <c r="C92" s="108"/>
      <c r="D92" s="108"/>
      <c r="E92" s="108">
        <f>SUM(E88:E91)</f>
        <v>936</v>
      </c>
      <c r="F92" s="108">
        <f>SUM(F88:F91)</f>
        <v>468</v>
      </c>
    </row>
    <row r="93" ht="11.25" customHeight="1">
      <c r="A93" s="22"/>
    </row>
    <row r="94" ht="12.75" hidden="1">
      <c r="A94" s="22"/>
    </row>
    <row r="95" ht="12.75" hidden="1">
      <c r="A95" s="22"/>
    </row>
    <row r="96" ht="12.75" hidden="1">
      <c r="A96" s="22"/>
    </row>
    <row r="97" ht="12.75" hidden="1">
      <c r="A97" s="22"/>
    </row>
    <row r="98" ht="12.75" hidden="1">
      <c r="A98" s="22"/>
    </row>
    <row r="99" ht="12.75">
      <c r="A99" s="65" t="s">
        <v>82</v>
      </c>
    </row>
    <row r="100" ht="12.75">
      <c r="A100" s="65" t="s">
        <v>83</v>
      </c>
    </row>
    <row r="101" ht="12.75">
      <c r="A101" s="92" t="s">
        <v>84</v>
      </c>
    </row>
    <row r="102" ht="12.75">
      <c r="A102" s="92" t="s">
        <v>85</v>
      </c>
    </row>
    <row r="103" ht="12.75">
      <c r="A103" s="92" t="s">
        <v>86</v>
      </c>
    </row>
    <row r="104" ht="12.75">
      <c r="A104" s="92" t="s">
        <v>85</v>
      </c>
    </row>
    <row r="105" ht="12.75">
      <c r="A105" s="7"/>
    </row>
    <row r="106" ht="13.5" customHeight="1">
      <c r="A106" s="7"/>
    </row>
    <row r="107" ht="0.75" customHeight="1">
      <c r="A107" s="7"/>
    </row>
    <row r="108" ht="13.5" customHeight="1" hidden="1">
      <c r="A108" s="7"/>
    </row>
    <row r="109" ht="13.5" customHeight="1" hidden="1">
      <c r="A109" s="7"/>
    </row>
    <row r="110" ht="13.5" customHeight="1" hidden="1">
      <c r="A110" s="7"/>
    </row>
    <row r="111" ht="12.75" hidden="1">
      <c r="A111" s="7"/>
    </row>
    <row r="112" ht="12.75" hidden="1">
      <c r="A112" s="7"/>
    </row>
    <row r="113" ht="12.75" hidden="1">
      <c r="A113" s="7"/>
    </row>
    <row r="114" ht="12.75" hidden="1">
      <c r="A114" s="7"/>
    </row>
    <row r="115" ht="12.75" hidden="1">
      <c r="A115" s="7"/>
    </row>
    <row r="116" ht="12.75" hidden="1">
      <c r="A116" s="7"/>
    </row>
    <row r="117" ht="12.75" hidden="1">
      <c r="A117" s="7"/>
    </row>
    <row r="118" ht="12.75" hidden="1">
      <c r="A118" s="7"/>
    </row>
    <row r="119" ht="12.75" hidden="1">
      <c r="A119" s="7"/>
    </row>
    <row r="120" ht="12.75" hidden="1">
      <c r="A120" s="26"/>
    </row>
    <row r="121" spans="1:17" ht="12.75">
      <c r="A121" s="241" t="s">
        <v>87</v>
      </c>
      <c r="B121" s="241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1:17" ht="12.75">
      <c r="A122" s="111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1:18" ht="47.25" customHeight="1">
      <c r="A123" s="240" t="s">
        <v>113</v>
      </c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37"/>
    </row>
    <row r="124" spans="1:18" ht="12.75">
      <c r="A124" s="112" t="s">
        <v>88</v>
      </c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37"/>
    </row>
    <row r="125" spans="1:18" ht="12.75">
      <c r="A125" s="112" t="s">
        <v>88</v>
      </c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37"/>
    </row>
    <row r="126" spans="1:18" ht="12.75">
      <c r="A126" s="112" t="s">
        <v>88</v>
      </c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37"/>
    </row>
    <row r="127" spans="1:18" ht="12.75">
      <c r="A127" s="112" t="s">
        <v>88</v>
      </c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37"/>
    </row>
    <row r="128" spans="1:18" ht="12.75">
      <c r="A128" s="112" t="s">
        <v>88</v>
      </c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37"/>
    </row>
    <row r="129" spans="1:18" ht="12.75">
      <c r="A129" s="112" t="s">
        <v>88</v>
      </c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37"/>
    </row>
    <row r="130" spans="1:18" ht="12.75">
      <c r="A130" s="112" t="s">
        <v>88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37"/>
    </row>
    <row r="131" spans="1:18" ht="12.75">
      <c r="A131" s="112" t="s">
        <v>88</v>
      </c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37"/>
    </row>
    <row r="132" spans="1:18" ht="12.75">
      <c r="A132" s="112" t="s">
        <v>88</v>
      </c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37"/>
    </row>
    <row r="133" ht="12.75">
      <c r="A133" s="27"/>
    </row>
  </sheetData>
  <sheetProtection/>
  <mergeCells count="90"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70:E70"/>
    <mergeCell ref="C59:E59"/>
    <mergeCell ref="C60:E60"/>
    <mergeCell ref="C61:E61"/>
    <mergeCell ref="C62:E62"/>
    <mergeCell ref="C63:E63"/>
    <mergeCell ref="C64:E64"/>
    <mergeCell ref="C53:E53"/>
    <mergeCell ref="C54:E54"/>
    <mergeCell ref="C55:E55"/>
    <mergeCell ref="C56:E56"/>
    <mergeCell ref="C57:E57"/>
    <mergeCell ref="C58:E58"/>
    <mergeCell ref="C47:E47"/>
    <mergeCell ref="C48:E48"/>
    <mergeCell ref="C49:E49"/>
    <mergeCell ref="C50:E50"/>
    <mergeCell ref="C51:E51"/>
    <mergeCell ref="C52:E52"/>
    <mergeCell ref="C41:E41"/>
    <mergeCell ref="C42:E42"/>
    <mergeCell ref="C43:E43"/>
    <mergeCell ref="C44:E44"/>
    <mergeCell ref="C45:E45"/>
    <mergeCell ref="C46:E46"/>
    <mergeCell ref="C34:E34"/>
    <mergeCell ref="C35:E35"/>
    <mergeCell ref="C36:E36"/>
    <mergeCell ref="C37:E37"/>
    <mergeCell ref="C38:E38"/>
    <mergeCell ref="C40:E40"/>
    <mergeCell ref="C28:E28"/>
    <mergeCell ref="C29:E29"/>
    <mergeCell ref="C30:E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C18:E18"/>
    <mergeCell ref="C19:E19"/>
    <mergeCell ref="C20:E20"/>
    <mergeCell ref="C21:E21"/>
    <mergeCell ref="C10:E10"/>
    <mergeCell ref="C11:E11"/>
    <mergeCell ref="C12:E12"/>
    <mergeCell ref="C13:E13"/>
    <mergeCell ref="C14:E14"/>
    <mergeCell ref="C15:E15"/>
    <mergeCell ref="A123:Q123"/>
    <mergeCell ref="A121:B121"/>
    <mergeCell ref="K2:P3"/>
    <mergeCell ref="O4:P4"/>
    <mergeCell ref="M4:N4"/>
    <mergeCell ref="F2:J3"/>
    <mergeCell ref="H5:H8"/>
    <mergeCell ref="C4:E8"/>
    <mergeCell ref="C9:E9"/>
    <mergeCell ref="I77:J77"/>
    <mergeCell ref="A75:G80"/>
    <mergeCell ref="H75:H80"/>
    <mergeCell ref="I80:J80"/>
    <mergeCell ref="I79:J79"/>
    <mergeCell ref="I78:J78"/>
    <mergeCell ref="I76:J76"/>
    <mergeCell ref="A1:P1"/>
    <mergeCell ref="K4:L4"/>
    <mergeCell ref="I75:J75"/>
    <mergeCell ref="A2:A8"/>
    <mergeCell ref="B2:B8"/>
    <mergeCell ref="C2:E3"/>
    <mergeCell ref="F4:F8"/>
    <mergeCell ref="I5:J7"/>
    <mergeCell ref="G4:G8"/>
    <mergeCell ref="H4:J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2015-04-22T17:06:24Z</cp:lastPrinted>
  <dcterms:created xsi:type="dcterms:W3CDTF">1996-10-08T23:32:33Z</dcterms:created>
  <dcterms:modified xsi:type="dcterms:W3CDTF">2016-03-09T12:24:24Z</dcterms:modified>
  <cp:category/>
  <cp:version/>
  <cp:contentType/>
  <cp:contentStatus/>
</cp:coreProperties>
</file>